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20" yWindow="2580" windowWidth="9720" windowHeight="4860"/>
  </bookViews>
  <sheets>
    <sheet name="Лист5" sheetId="17" r:id="rId1"/>
  </sheets>
  <definedNames>
    <definedName name="_xlnm.Print_Titles" localSheetId="0">Лист5!$3:$4</definedName>
    <definedName name="_xlnm.Print_Area" localSheetId="0">Лист5!$A$1:$G$1222</definedName>
  </definedNames>
  <calcPr calcId="145621"/>
</workbook>
</file>

<file path=xl/calcChain.xml><?xml version="1.0" encoding="utf-8"?>
<calcChain xmlns="http://schemas.openxmlformats.org/spreadsheetml/2006/main">
  <c r="E24" i="17" l="1"/>
  <c r="E9" i="17" s="1"/>
  <c r="D23" i="17"/>
  <c r="D8" i="17" s="1"/>
  <c r="F23" i="17"/>
  <c r="F8" i="17" s="1"/>
  <c r="E22" i="17"/>
  <c r="E7" i="17" s="1"/>
  <c r="C22" i="17"/>
  <c r="C7" i="17" s="1"/>
  <c r="D34" i="17"/>
  <c r="E34" i="17"/>
  <c r="E29" i="17" s="1"/>
  <c r="F34" i="17"/>
  <c r="D33" i="17"/>
  <c r="D28" i="17" s="1"/>
  <c r="E33" i="17"/>
  <c r="F33" i="17"/>
  <c r="F28" i="17" s="1"/>
  <c r="C33" i="17"/>
  <c r="C34" i="17"/>
  <c r="C29" i="17" s="1"/>
  <c r="D32" i="17"/>
  <c r="E32" i="17"/>
  <c r="E27" i="17" s="1"/>
  <c r="F32" i="17"/>
  <c r="C32" i="17"/>
  <c r="C27" i="17" s="1"/>
  <c r="D31" i="17"/>
  <c r="D26" i="17" s="1"/>
  <c r="E31" i="17"/>
  <c r="E26" i="17" s="1"/>
  <c r="F31" i="17"/>
  <c r="F26" i="17" s="1"/>
  <c r="C31" i="17"/>
  <c r="C26" i="17" s="1"/>
  <c r="D49" i="17"/>
  <c r="E49" i="17"/>
  <c r="F49" i="17"/>
  <c r="D48" i="17"/>
  <c r="E48" i="17"/>
  <c r="F48" i="17"/>
  <c r="D47" i="17"/>
  <c r="E47" i="17"/>
  <c r="F47" i="17"/>
  <c r="C47" i="17"/>
  <c r="C48" i="17"/>
  <c r="C49" i="17"/>
  <c r="D46" i="17"/>
  <c r="D45" i="17" s="1"/>
  <c r="E46" i="17"/>
  <c r="F46" i="17"/>
  <c r="C46" i="17"/>
  <c r="D64" i="17"/>
  <c r="D59" i="17" s="1"/>
  <c r="E64" i="17"/>
  <c r="E59" i="17" s="1"/>
  <c r="F64" i="17"/>
  <c r="F59" i="17" s="1"/>
  <c r="D63" i="17"/>
  <c r="D58" i="17" s="1"/>
  <c r="E63" i="17"/>
  <c r="E58" i="17" s="1"/>
  <c r="F63" i="17"/>
  <c r="F58" i="17" s="1"/>
  <c r="D62" i="17"/>
  <c r="D57" i="17" s="1"/>
  <c r="E62" i="17"/>
  <c r="E57" i="17" s="1"/>
  <c r="F62" i="17"/>
  <c r="F57" i="17" s="1"/>
  <c r="C62" i="17"/>
  <c r="C57" i="17" s="1"/>
  <c r="C63" i="17"/>
  <c r="C58" i="17" s="1"/>
  <c r="C64" i="17"/>
  <c r="C59" i="17" s="1"/>
  <c r="D61" i="17"/>
  <c r="D56" i="17" s="1"/>
  <c r="E61" i="17"/>
  <c r="E56" i="17" s="1"/>
  <c r="F61" i="17"/>
  <c r="F56" i="17" s="1"/>
  <c r="C61" i="17"/>
  <c r="C56" i="17" s="1"/>
  <c r="D204" i="17"/>
  <c r="D199" i="17" s="1"/>
  <c r="E204" i="17"/>
  <c r="E199" i="17" s="1"/>
  <c r="F204" i="17"/>
  <c r="F199" i="17" s="1"/>
  <c r="D203" i="17"/>
  <c r="D198" i="17" s="1"/>
  <c r="E203" i="17"/>
  <c r="E198" i="17" s="1"/>
  <c r="F203" i="17"/>
  <c r="F198" i="17" s="1"/>
  <c r="D202" i="17"/>
  <c r="D197" i="17" s="1"/>
  <c r="E202" i="17"/>
  <c r="E197" i="17" s="1"/>
  <c r="F202" i="17"/>
  <c r="F197" i="17" s="1"/>
  <c r="C202" i="17"/>
  <c r="C197" i="17" s="1"/>
  <c r="C203" i="17"/>
  <c r="C198" i="17" s="1"/>
  <c r="C204" i="17"/>
  <c r="C199" i="17" s="1"/>
  <c r="D201" i="17"/>
  <c r="D196" i="17" s="1"/>
  <c r="E201" i="17"/>
  <c r="E196" i="17" s="1"/>
  <c r="F201" i="17"/>
  <c r="F196" i="17" s="1"/>
  <c r="C201" i="17"/>
  <c r="D463" i="17"/>
  <c r="D458" i="17" s="1"/>
  <c r="E463" i="17"/>
  <c r="E458" i="17" s="1"/>
  <c r="F463" i="17"/>
  <c r="F458" i="17" s="1"/>
  <c r="D462" i="17"/>
  <c r="D457" i="17" s="1"/>
  <c r="E462" i="17"/>
  <c r="E457" i="17" s="1"/>
  <c r="F462" i="17"/>
  <c r="F457" i="17" s="1"/>
  <c r="D461" i="17"/>
  <c r="D456" i="17" s="1"/>
  <c r="E461" i="17"/>
  <c r="E456" i="17" s="1"/>
  <c r="F461" i="17"/>
  <c r="F456" i="17" s="1"/>
  <c r="C461" i="17"/>
  <c r="C456" i="17" s="1"/>
  <c r="C462" i="17"/>
  <c r="C457" i="17" s="1"/>
  <c r="C463" i="17"/>
  <c r="C458" i="17" s="1"/>
  <c r="D460" i="17"/>
  <c r="D455" i="17" s="1"/>
  <c r="E460" i="17"/>
  <c r="E455" i="17" s="1"/>
  <c r="F460" i="17"/>
  <c r="F455" i="17" s="1"/>
  <c r="C460" i="17"/>
  <c r="C455" i="17" s="1"/>
  <c r="D485" i="17"/>
  <c r="D479" i="17" s="1"/>
  <c r="E485" i="17"/>
  <c r="E479" i="17" s="1"/>
  <c r="F485" i="17"/>
  <c r="F479" i="17" s="1"/>
  <c r="D484" i="17"/>
  <c r="D478" i="17" s="1"/>
  <c r="E484" i="17"/>
  <c r="E478" i="17" s="1"/>
  <c r="F484" i="17"/>
  <c r="F478" i="17" s="1"/>
  <c r="D483" i="17"/>
  <c r="D477" i="17" s="1"/>
  <c r="E483" i="17"/>
  <c r="E477" i="17" s="1"/>
  <c r="F483" i="17"/>
  <c r="F477" i="17" s="1"/>
  <c r="D482" i="17"/>
  <c r="D476" i="17" s="1"/>
  <c r="E482" i="17"/>
  <c r="E476" i="17" s="1"/>
  <c r="F482" i="17"/>
  <c r="F476" i="17" s="1"/>
  <c r="C482" i="17"/>
  <c r="C476" i="17" s="1"/>
  <c r="C483" i="17"/>
  <c r="C477" i="17" s="1"/>
  <c r="C484" i="17"/>
  <c r="C478" i="17" s="1"/>
  <c r="C485" i="17"/>
  <c r="C479" i="17" s="1"/>
  <c r="D481" i="17"/>
  <c r="D475" i="17" s="1"/>
  <c r="E481" i="17"/>
  <c r="E475" i="17" s="1"/>
  <c r="F481" i="17"/>
  <c r="F475" i="17" s="1"/>
  <c r="C481" i="17"/>
  <c r="C475" i="17" s="1"/>
  <c r="D502" i="17"/>
  <c r="E502" i="17"/>
  <c r="E496" i="17" s="1"/>
  <c r="F502" i="17"/>
  <c r="F496" i="17" s="1"/>
  <c r="C502" i="17"/>
  <c r="C496" i="17" s="1"/>
  <c r="D496" i="17"/>
  <c r="D503" i="17"/>
  <c r="D497" i="17" s="1"/>
  <c r="E503" i="17"/>
  <c r="E497" i="17" s="1"/>
  <c r="F503" i="17"/>
  <c r="F497" i="17" s="1"/>
  <c r="C503" i="17"/>
  <c r="C497" i="17" s="1"/>
  <c r="D501" i="17"/>
  <c r="D495" i="17" s="1"/>
  <c r="E501" i="17"/>
  <c r="E495" i="17" s="1"/>
  <c r="F501" i="17"/>
  <c r="F495" i="17" s="1"/>
  <c r="C501" i="17"/>
  <c r="C495" i="17" s="1"/>
  <c r="D500" i="17"/>
  <c r="D494" i="17" s="1"/>
  <c r="E500" i="17"/>
  <c r="E494" i="17" s="1"/>
  <c r="F500" i="17"/>
  <c r="F494" i="17" s="1"/>
  <c r="C500" i="17"/>
  <c r="C494" i="17" s="1"/>
  <c r="D499" i="17"/>
  <c r="D493" i="17" s="1"/>
  <c r="E499" i="17"/>
  <c r="E493" i="17" s="1"/>
  <c r="F499" i="17"/>
  <c r="F493" i="17" s="1"/>
  <c r="C499" i="17"/>
  <c r="C493" i="17" s="1"/>
  <c r="D550" i="17"/>
  <c r="D545" i="17" s="1"/>
  <c r="E550" i="17"/>
  <c r="E545" i="17" s="1"/>
  <c r="F550" i="17"/>
  <c r="F545" i="17" s="1"/>
  <c r="C550" i="17"/>
  <c r="C545" i="17" s="1"/>
  <c r="D549" i="17"/>
  <c r="D544" i="17" s="1"/>
  <c r="E549" i="17"/>
  <c r="E544" i="17" s="1"/>
  <c r="F549" i="17"/>
  <c r="F544" i="17" s="1"/>
  <c r="C549" i="17"/>
  <c r="C544" i="17" s="1"/>
  <c r="D548" i="17"/>
  <c r="D543" i="17" s="1"/>
  <c r="E548" i="17"/>
  <c r="E543" i="17" s="1"/>
  <c r="F548" i="17"/>
  <c r="F543" i="17" s="1"/>
  <c r="C548" i="17"/>
  <c r="C543" i="17" s="1"/>
  <c r="D547" i="17"/>
  <c r="D542" i="17" s="1"/>
  <c r="E547" i="17"/>
  <c r="E542" i="17" s="1"/>
  <c r="F547" i="17"/>
  <c r="F542" i="17" s="1"/>
  <c r="C547" i="17"/>
  <c r="C542" i="17" s="1"/>
  <c r="D744" i="17"/>
  <c r="E744" i="17"/>
  <c r="F744" i="17"/>
  <c r="D743" i="17"/>
  <c r="E743" i="17"/>
  <c r="F743" i="17"/>
  <c r="D742" i="17"/>
  <c r="E742" i="17"/>
  <c r="F742" i="17"/>
  <c r="C742" i="17"/>
  <c r="C743" i="17"/>
  <c r="C744" i="17"/>
  <c r="D741" i="17"/>
  <c r="E741" i="17"/>
  <c r="F741" i="17"/>
  <c r="C741" i="17"/>
  <c r="D761" i="17"/>
  <c r="D755" i="17" s="1"/>
  <c r="E761" i="17"/>
  <c r="E755" i="17" s="1"/>
  <c r="F761" i="17"/>
  <c r="F755" i="17" s="1"/>
  <c r="D760" i="17"/>
  <c r="D754" i="17" s="1"/>
  <c r="E760" i="17"/>
  <c r="E754" i="17" s="1"/>
  <c r="F760" i="17"/>
  <c r="F754" i="17" s="1"/>
  <c r="D759" i="17"/>
  <c r="D753" i="17" s="1"/>
  <c r="E759" i="17"/>
  <c r="E753" i="17" s="1"/>
  <c r="F759" i="17"/>
  <c r="F753" i="17" s="1"/>
  <c r="D758" i="17"/>
  <c r="D752" i="17" s="1"/>
  <c r="E758" i="17"/>
  <c r="E752" i="17" s="1"/>
  <c r="F758" i="17"/>
  <c r="F752" i="17" s="1"/>
  <c r="C758" i="17"/>
  <c r="C752" i="17" s="1"/>
  <c r="C759" i="17"/>
  <c r="C753" i="17" s="1"/>
  <c r="C760" i="17"/>
  <c r="C754" i="17" s="1"/>
  <c r="C761" i="17"/>
  <c r="C755" i="17" s="1"/>
  <c r="D757" i="17"/>
  <c r="D751" i="17" s="1"/>
  <c r="E757" i="17"/>
  <c r="E751" i="17" s="1"/>
  <c r="F757" i="17"/>
  <c r="F751" i="17" s="1"/>
  <c r="C757" i="17"/>
  <c r="C751" i="17" s="1"/>
  <c r="D779" i="17"/>
  <c r="D773" i="17" s="1"/>
  <c r="E779" i="17"/>
  <c r="E773" i="17" s="1"/>
  <c r="F779" i="17"/>
  <c r="F773" i="17" s="1"/>
  <c r="D778" i="17"/>
  <c r="D772" i="17" s="1"/>
  <c r="E778" i="17"/>
  <c r="E772" i="17" s="1"/>
  <c r="F778" i="17"/>
  <c r="F772" i="17" s="1"/>
  <c r="D776" i="17"/>
  <c r="D770" i="17" s="1"/>
  <c r="E776" i="17"/>
  <c r="E770" i="17" s="1"/>
  <c r="F776" i="17"/>
  <c r="F770" i="17" s="1"/>
  <c r="D777" i="17"/>
  <c r="D771" i="17" s="1"/>
  <c r="E777" i="17"/>
  <c r="E771" i="17" s="1"/>
  <c r="F777" i="17"/>
  <c r="F771" i="17" s="1"/>
  <c r="C777" i="17"/>
  <c r="C771" i="17" s="1"/>
  <c r="C778" i="17"/>
  <c r="C772" i="17" s="1"/>
  <c r="C779" i="17"/>
  <c r="C773" i="17" s="1"/>
  <c r="C776" i="17"/>
  <c r="C770" i="17" s="1"/>
  <c r="D775" i="17"/>
  <c r="D769" i="17" s="1"/>
  <c r="E775" i="17"/>
  <c r="E769" i="17" s="1"/>
  <c r="F775" i="17"/>
  <c r="F769" i="17" s="1"/>
  <c r="C775" i="17"/>
  <c r="C769" i="17" s="1"/>
  <c r="D797" i="17"/>
  <c r="E797" i="17"/>
  <c r="F797" i="17"/>
  <c r="D796" i="17"/>
  <c r="E796" i="17"/>
  <c r="F796" i="17"/>
  <c r="D795" i="17"/>
  <c r="E795" i="17"/>
  <c r="F795" i="17"/>
  <c r="D794" i="17"/>
  <c r="E794" i="17"/>
  <c r="F794" i="17"/>
  <c r="C794" i="17"/>
  <c r="C795" i="17"/>
  <c r="C796" i="17"/>
  <c r="C797" i="17"/>
  <c r="D793" i="17"/>
  <c r="E793" i="17"/>
  <c r="F793" i="17"/>
  <c r="C793" i="17"/>
  <c r="C798" i="17"/>
  <c r="D798" i="17"/>
  <c r="E798" i="17"/>
  <c r="F798" i="17"/>
  <c r="D815" i="17"/>
  <c r="D809" i="17" s="1"/>
  <c r="E815" i="17"/>
  <c r="E809" i="17" s="1"/>
  <c r="F815" i="17"/>
  <c r="F809" i="17" s="1"/>
  <c r="C815" i="17"/>
  <c r="C809" i="17" s="1"/>
  <c r="D814" i="17"/>
  <c r="D808" i="17" s="1"/>
  <c r="E814" i="17"/>
  <c r="E808" i="17" s="1"/>
  <c r="F814" i="17"/>
  <c r="F808" i="17" s="1"/>
  <c r="D813" i="17"/>
  <c r="D807" i="17" s="1"/>
  <c r="E813" i="17"/>
  <c r="E807" i="17" s="1"/>
  <c r="F813" i="17"/>
  <c r="F807" i="17" s="1"/>
  <c r="D812" i="17"/>
  <c r="D806" i="17" s="1"/>
  <c r="E812" i="17"/>
  <c r="E806" i="17" s="1"/>
  <c r="F812" i="17"/>
  <c r="F806" i="17" s="1"/>
  <c r="C812" i="17"/>
  <c r="C806" i="17" s="1"/>
  <c r="C813" i="17"/>
  <c r="C807" i="17" s="1"/>
  <c r="C814" i="17"/>
  <c r="C808" i="17" s="1"/>
  <c r="D811" i="17"/>
  <c r="D805" i="17" s="1"/>
  <c r="E811" i="17"/>
  <c r="E805" i="17" s="1"/>
  <c r="F811" i="17"/>
  <c r="F805" i="17" s="1"/>
  <c r="C811" i="17"/>
  <c r="C805" i="17" s="1"/>
  <c r="D710" i="17"/>
  <c r="D704" i="17" s="1"/>
  <c r="E710" i="17"/>
  <c r="E704" i="17" s="1"/>
  <c r="F710" i="17"/>
  <c r="F704" i="17" s="1"/>
  <c r="D709" i="17"/>
  <c r="D703" i="17" s="1"/>
  <c r="E709" i="17"/>
  <c r="E703" i="17" s="1"/>
  <c r="F709" i="17"/>
  <c r="F703" i="17" s="1"/>
  <c r="C709" i="17"/>
  <c r="C703" i="17" s="1"/>
  <c r="C710" i="17"/>
  <c r="C704" i="17" s="1"/>
  <c r="D708" i="17"/>
  <c r="D702" i="17" s="1"/>
  <c r="E708" i="17"/>
  <c r="E702" i="17" s="1"/>
  <c r="F708" i="17"/>
  <c r="F702" i="17" s="1"/>
  <c r="C708" i="17"/>
  <c r="C702" i="17" s="1"/>
  <c r="D707" i="17"/>
  <c r="D701" i="17" s="1"/>
  <c r="E707" i="17"/>
  <c r="E701" i="17" s="1"/>
  <c r="F707" i="17"/>
  <c r="F701" i="17" s="1"/>
  <c r="C707" i="17"/>
  <c r="C701" i="17" s="1"/>
  <c r="D706" i="17"/>
  <c r="D700" i="17" s="1"/>
  <c r="E706" i="17"/>
  <c r="E700" i="17" s="1"/>
  <c r="F706" i="17"/>
  <c r="F700" i="17" s="1"/>
  <c r="C706" i="17"/>
  <c r="C700" i="17" s="1"/>
  <c r="D663" i="17"/>
  <c r="D658" i="17" s="1"/>
  <c r="E663" i="17"/>
  <c r="E658" i="17" s="1"/>
  <c r="F663" i="17"/>
  <c r="F658" i="17" s="1"/>
  <c r="D662" i="17"/>
  <c r="D657" i="17" s="1"/>
  <c r="E662" i="17"/>
  <c r="E657" i="17" s="1"/>
  <c r="F662" i="17"/>
  <c r="F657" i="17" s="1"/>
  <c r="D661" i="17"/>
  <c r="D656" i="17" s="1"/>
  <c r="E661" i="17"/>
  <c r="E656" i="17" s="1"/>
  <c r="F661" i="17"/>
  <c r="F656" i="17" s="1"/>
  <c r="C661" i="17"/>
  <c r="C656" i="17" s="1"/>
  <c r="C662" i="17"/>
  <c r="C657" i="17" s="1"/>
  <c r="C663" i="17"/>
  <c r="C658" i="17" s="1"/>
  <c r="D660" i="17"/>
  <c r="D655" i="17" s="1"/>
  <c r="E660" i="17"/>
  <c r="E655" i="17" s="1"/>
  <c r="F660" i="17"/>
  <c r="F655" i="17" s="1"/>
  <c r="C660" i="17"/>
  <c r="C655" i="17" s="1"/>
  <c r="D844" i="17"/>
  <c r="D838" i="17" s="1"/>
  <c r="E844" i="17"/>
  <c r="E838" i="17" s="1"/>
  <c r="F844" i="17"/>
  <c r="F838" i="17" s="1"/>
  <c r="C844" i="17"/>
  <c r="C838" i="17" s="1"/>
  <c r="D843" i="17"/>
  <c r="D837" i="17" s="1"/>
  <c r="E843" i="17"/>
  <c r="E837" i="17" s="1"/>
  <c r="F843" i="17"/>
  <c r="F837" i="17" s="1"/>
  <c r="C843" i="17"/>
  <c r="C837" i="17" s="1"/>
  <c r="D842" i="17"/>
  <c r="D836" i="17" s="1"/>
  <c r="E842" i="17"/>
  <c r="E836" i="17" s="1"/>
  <c r="F842" i="17"/>
  <c r="F836" i="17" s="1"/>
  <c r="D841" i="17"/>
  <c r="D835" i="17" s="1"/>
  <c r="E841" i="17"/>
  <c r="E835" i="17" s="1"/>
  <c r="F841" i="17"/>
  <c r="F835" i="17" s="1"/>
  <c r="C841" i="17"/>
  <c r="C835" i="17" s="1"/>
  <c r="C842" i="17"/>
  <c r="C836" i="17" s="1"/>
  <c r="D840" i="17"/>
  <c r="D834" i="17" s="1"/>
  <c r="E840" i="17"/>
  <c r="E834" i="17" s="1"/>
  <c r="F840" i="17"/>
  <c r="F834" i="17" s="1"/>
  <c r="C840" i="17"/>
  <c r="C834" i="17" s="1"/>
  <c r="D887" i="17"/>
  <c r="D881" i="17" s="1"/>
  <c r="E887" i="17"/>
  <c r="E881" i="17" s="1"/>
  <c r="F887" i="17"/>
  <c r="F881" i="17" s="1"/>
  <c r="C887" i="17"/>
  <c r="C881" i="17" s="1"/>
  <c r="D886" i="17"/>
  <c r="D880" i="17" s="1"/>
  <c r="E886" i="17"/>
  <c r="E880" i="17" s="1"/>
  <c r="F886" i="17"/>
  <c r="F880" i="17" s="1"/>
  <c r="C886" i="17"/>
  <c r="C880" i="17" s="1"/>
  <c r="D885" i="17"/>
  <c r="D879" i="17" s="1"/>
  <c r="E885" i="17"/>
  <c r="E879" i="17" s="1"/>
  <c r="F885" i="17"/>
  <c r="F879" i="17" s="1"/>
  <c r="D884" i="17"/>
  <c r="D878" i="17" s="1"/>
  <c r="E884" i="17"/>
  <c r="E878" i="17" s="1"/>
  <c r="F884" i="17"/>
  <c r="F878" i="17" s="1"/>
  <c r="C884" i="17"/>
  <c r="C878" i="17" s="1"/>
  <c r="C885" i="17"/>
  <c r="C879" i="17" s="1"/>
  <c r="D883" i="17"/>
  <c r="E883" i="17"/>
  <c r="F883" i="17"/>
  <c r="C883" i="17"/>
  <c r="D1180" i="17"/>
  <c r="D1174" i="17" s="1"/>
  <c r="E1180" i="17"/>
  <c r="E1174" i="17" s="1"/>
  <c r="F1180" i="17"/>
  <c r="F1174" i="17" s="1"/>
  <c r="C1180" i="17"/>
  <c r="C1174" i="17" s="1"/>
  <c r="D1179" i="17"/>
  <c r="D1173" i="17" s="1"/>
  <c r="E1179" i="17"/>
  <c r="E1173" i="17" s="1"/>
  <c r="F1179" i="17"/>
  <c r="F1173" i="17" s="1"/>
  <c r="C1179" i="17"/>
  <c r="C1173" i="17" s="1"/>
  <c r="D1178" i="17"/>
  <c r="D1172" i="17" s="1"/>
  <c r="E1178" i="17"/>
  <c r="E1172" i="17" s="1"/>
  <c r="F1178" i="17"/>
  <c r="F1172" i="17" s="1"/>
  <c r="C1178" i="17"/>
  <c r="C1172" i="17" s="1"/>
  <c r="D1177" i="17"/>
  <c r="D1171" i="17" s="1"/>
  <c r="E1177" i="17"/>
  <c r="E1171" i="17" s="1"/>
  <c r="F1177" i="17"/>
  <c r="F1171" i="17" s="1"/>
  <c r="C1177" i="17"/>
  <c r="C1171" i="17" s="1"/>
  <c r="D1176" i="17"/>
  <c r="D1170" i="17" s="1"/>
  <c r="E1176" i="17"/>
  <c r="E1170" i="17" s="1"/>
  <c r="E1169" i="17" s="1"/>
  <c r="F1176" i="17"/>
  <c r="F1170" i="17" s="1"/>
  <c r="F1169" i="17" s="1"/>
  <c r="C1176" i="17"/>
  <c r="C1170" i="17" s="1"/>
  <c r="C1169" i="17" s="1"/>
  <c r="D1141" i="17"/>
  <c r="D1135" i="17" s="1"/>
  <c r="E1141" i="17"/>
  <c r="E1135" i="17" s="1"/>
  <c r="F1141" i="17"/>
  <c r="F1135" i="17" s="1"/>
  <c r="C1141" i="17"/>
  <c r="C1135" i="17" s="1"/>
  <c r="D1140" i="17"/>
  <c r="D1134" i="17" s="1"/>
  <c r="E1140" i="17"/>
  <c r="E1134" i="17" s="1"/>
  <c r="F1140" i="17"/>
  <c r="F1134" i="17" s="1"/>
  <c r="C1140" i="17"/>
  <c r="C1134" i="17" s="1"/>
  <c r="D1139" i="17"/>
  <c r="D1133" i="17" s="1"/>
  <c r="E1139" i="17"/>
  <c r="E1133" i="17" s="1"/>
  <c r="F1139" i="17"/>
  <c r="F1133" i="17" s="1"/>
  <c r="C1139" i="17"/>
  <c r="C1133" i="17" s="1"/>
  <c r="D1138" i="17"/>
  <c r="D1132" i="17" s="1"/>
  <c r="E1138" i="17"/>
  <c r="E1132" i="17" s="1"/>
  <c r="F1138" i="17"/>
  <c r="F1132" i="17" s="1"/>
  <c r="C1138" i="17"/>
  <c r="C1132" i="17" s="1"/>
  <c r="D1137" i="17"/>
  <c r="D1131" i="17" s="1"/>
  <c r="E1137" i="17"/>
  <c r="E1131" i="17" s="1"/>
  <c r="F1137" i="17"/>
  <c r="F1131" i="17" s="1"/>
  <c r="C1137" i="17"/>
  <c r="C1131" i="17" s="1"/>
  <c r="D1102" i="17"/>
  <c r="D1047" i="17" s="1"/>
  <c r="E1102" i="17"/>
  <c r="E1047" i="17" s="1"/>
  <c r="F1102" i="17"/>
  <c r="F1047" i="17" s="1"/>
  <c r="C1102" i="17"/>
  <c r="C1047" i="17" s="1"/>
  <c r="D1101" i="17"/>
  <c r="D1089" i="17" s="1"/>
  <c r="E1101" i="17"/>
  <c r="E1089" i="17" s="1"/>
  <c r="F1101" i="17"/>
  <c r="F1089" i="17" s="1"/>
  <c r="C1101" i="17"/>
  <c r="C1089" i="17" s="1"/>
  <c r="D1100" i="17"/>
  <c r="D1045" i="17" s="1"/>
  <c r="E1100" i="17"/>
  <c r="E1045" i="17" s="1"/>
  <c r="F1100" i="17"/>
  <c r="F1045" i="17" s="1"/>
  <c r="C1100" i="17"/>
  <c r="C1045" i="17" s="1"/>
  <c r="D1099" i="17"/>
  <c r="D1087" i="17" s="1"/>
  <c r="D1044" i="17" s="1"/>
  <c r="D1030" i="17" s="1"/>
  <c r="E1099" i="17"/>
  <c r="E1087" i="17" s="1"/>
  <c r="E1044" i="17" s="1"/>
  <c r="E1030" i="17" s="1"/>
  <c r="F1099" i="17"/>
  <c r="F1087" i="17" s="1"/>
  <c r="F1044" i="17" s="1"/>
  <c r="F1030" i="17" s="1"/>
  <c r="C1099" i="17"/>
  <c r="C1087" i="17" s="1"/>
  <c r="C1044" i="17" s="1"/>
  <c r="C1030" i="17" s="1"/>
  <c r="D1098" i="17"/>
  <c r="D1043" i="17" s="1"/>
  <c r="E1098" i="17"/>
  <c r="E1043" i="17" s="1"/>
  <c r="F1098" i="17"/>
  <c r="F1043" i="17" s="1"/>
  <c r="C1098" i="17"/>
  <c r="C1043" i="17" s="1"/>
  <c r="D1097" i="17"/>
  <c r="D1096" i="17" s="1"/>
  <c r="E1097" i="17"/>
  <c r="E1096" i="17" s="1"/>
  <c r="F1097" i="17"/>
  <c r="F1096" i="17" s="1"/>
  <c r="C1097" i="17"/>
  <c r="C1096" i="17" s="1"/>
  <c r="D1095" i="17"/>
  <c r="D1090" i="17" s="1"/>
  <c r="E1095" i="17"/>
  <c r="E1090" i="17" s="1"/>
  <c r="F1095" i="17"/>
  <c r="F1090" i="17" s="1"/>
  <c r="D1094" i="17"/>
  <c r="E1094" i="17"/>
  <c r="F1094" i="17"/>
  <c r="C1094" i="17"/>
  <c r="C1095" i="17"/>
  <c r="C1090" i="17" s="1"/>
  <c r="D1093" i="17"/>
  <c r="D1086" i="17" s="1"/>
  <c r="E1093" i="17"/>
  <c r="E1086" i="17" s="1"/>
  <c r="F1093" i="17"/>
  <c r="F1086" i="17" s="1"/>
  <c r="C1093" i="17"/>
  <c r="C1086" i="17" s="1"/>
  <c r="D1092" i="17"/>
  <c r="D1085" i="17" s="1"/>
  <c r="E1092" i="17"/>
  <c r="E1085" i="17" s="1"/>
  <c r="F1092" i="17"/>
  <c r="F1085" i="17" s="1"/>
  <c r="C1092" i="17"/>
  <c r="C1085" i="17" s="1"/>
  <c r="D1061" i="17"/>
  <c r="D1054" i="17" s="1"/>
  <c r="E1061" i="17"/>
  <c r="E1054" i="17" s="1"/>
  <c r="F1061" i="17"/>
  <c r="F1054" i="17" s="1"/>
  <c r="C1061" i="17"/>
  <c r="C1054" i="17" s="1"/>
  <c r="D1060" i="17"/>
  <c r="D1053" i="17" s="1"/>
  <c r="E1060" i="17"/>
  <c r="E1053" i="17" s="1"/>
  <c r="F1060" i="17"/>
  <c r="F1053" i="17" s="1"/>
  <c r="C1060" i="17"/>
  <c r="C1053" i="17" s="1"/>
  <c r="D1059" i="17"/>
  <c r="D1052" i="17" s="1"/>
  <c r="E1059" i="17"/>
  <c r="E1052" i="17" s="1"/>
  <c r="F1059" i="17"/>
  <c r="F1052" i="17" s="1"/>
  <c r="C1059" i="17"/>
  <c r="C1052" i="17" s="1"/>
  <c r="D1058" i="17"/>
  <c r="D1051" i="17" s="1"/>
  <c r="E1058" i="17"/>
  <c r="E1051" i="17" s="1"/>
  <c r="F1058" i="17"/>
  <c r="F1051" i="17" s="1"/>
  <c r="C1058" i="17"/>
  <c r="C1051" i="17" s="1"/>
  <c r="D1057" i="17"/>
  <c r="D1050" i="17" s="1"/>
  <c r="E1057" i="17"/>
  <c r="E1050" i="17" s="1"/>
  <c r="F1057" i="17"/>
  <c r="F1050" i="17" s="1"/>
  <c r="C1057" i="17"/>
  <c r="C1050" i="17" s="1"/>
  <c r="D1056" i="17"/>
  <c r="D1049" i="17" s="1"/>
  <c r="D1048" i="17" s="1"/>
  <c r="E1056" i="17"/>
  <c r="E1049" i="17" s="1"/>
  <c r="E1048" i="17" s="1"/>
  <c r="F1056" i="17"/>
  <c r="F1049" i="17" s="1"/>
  <c r="C1056" i="17"/>
  <c r="C1049" i="17" s="1"/>
  <c r="C1048" i="17" s="1"/>
  <c r="D1019" i="17"/>
  <c r="D1013" i="17" s="1"/>
  <c r="E1019" i="17"/>
  <c r="E1013" i="17" s="1"/>
  <c r="F1019" i="17"/>
  <c r="F1013" i="17" s="1"/>
  <c r="C1019" i="17"/>
  <c r="C1013" i="17" s="1"/>
  <c r="D1018" i="17"/>
  <c r="D1012" i="17" s="1"/>
  <c r="E1018" i="17"/>
  <c r="E1012" i="17" s="1"/>
  <c r="F1018" i="17"/>
  <c r="F1012" i="17" s="1"/>
  <c r="C1018" i="17"/>
  <c r="C1012" i="17" s="1"/>
  <c r="D1017" i="17"/>
  <c r="D1011" i="17" s="1"/>
  <c r="E1017" i="17"/>
  <c r="E1011" i="17" s="1"/>
  <c r="F1017" i="17"/>
  <c r="F1011" i="17" s="1"/>
  <c r="C1017" i="17"/>
  <c r="C1011" i="17" s="1"/>
  <c r="D1016" i="17"/>
  <c r="D1010" i="17" s="1"/>
  <c r="E1016" i="17"/>
  <c r="E1010" i="17" s="1"/>
  <c r="F1016" i="17"/>
  <c r="F1010" i="17" s="1"/>
  <c r="C1016" i="17"/>
  <c r="C1010" i="17" s="1"/>
  <c r="D1015" i="17"/>
  <c r="D1009" i="17" s="1"/>
  <c r="E1015" i="17"/>
  <c r="E1014" i="17" s="1"/>
  <c r="F1015" i="17"/>
  <c r="F1014" i="17" s="1"/>
  <c r="C1015" i="17"/>
  <c r="C1009" i="17" s="1"/>
  <c r="D935" i="17"/>
  <c r="D929" i="17" s="1"/>
  <c r="E935" i="17"/>
  <c r="E929" i="17" s="1"/>
  <c r="F935" i="17"/>
  <c r="F929" i="17" s="1"/>
  <c r="D934" i="17"/>
  <c r="D928" i="17" s="1"/>
  <c r="E934" i="17"/>
  <c r="E928" i="17" s="1"/>
  <c r="F934" i="17"/>
  <c r="F928" i="17" s="1"/>
  <c r="D933" i="17"/>
  <c r="D927" i="17" s="1"/>
  <c r="E933" i="17"/>
  <c r="E927" i="17" s="1"/>
  <c r="F933" i="17"/>
  <c r="F927" i="17" s="1"/>
  <c r="D932" i="17"/>
  <c r="D926" i="17" s="1"/>
  <c r="E932" i="17"/>
  <c r="E926" i="17" s="1"/>
  <c r="F932" i="17"/>
  <c r="F926" i="17" s="1"/>
  <c r="C932" i="17"/>
  <c r="C926" i="17" s="1"/>
  <c r="C933" i="17"/>
  <c r="C927" i="17" s="1"/>
  <c r="C934" i="17"/>
  <c r="C928" i="17" s="1"/>
  <c r="C935" i="17"/>
  <c r="C929" i="17" s="1"/>
  <c r="D931" i="17"/>
  <c r="D925" i="17" s="1"/>
  <c r="E931" i="17"/>
  <c r="E925" i="17" s="1"/>
  <c r="F931" i="17"/>
  <c r="F925" i="17" s="1"/>
  <c r="C931" i="17"/>
  <c r="C925" i="17" s="1"/>
  <c r="D951" i="17"/>
  <c r="D946" i="17" s="1"/>
  <c r="E951" i="17"/>
  <c r="E946" i="17" s="1"/>
  <c r="F951" i="17"/>
  <c r="F946" i="17" s="1"/>
  <c r="D950" i="17"/>
  <c r="D945" i="17" s="1"/>
  <c r="E950" i="17"/>
  <c r="E945" i="17" s="1"/>
  <c r="F950" i="17"/>
  <c r="F945" i="17" s="1"/>
  <c r="D949" i="17"/>
  <c r="D944" i="17" s="1"/>
  <c r="E949" i="17"/>
  <c r="E944" i="17" s="1"/>
  <c r="F949" i="17"/>
  <c r="F944" i="17" s="1"/>
  <c r="C951" i="17"/>
  <c r="C946" i="17" s="1"/>
  <c r="C949" i="17"/>
  <c r="C944" i="17" s="1"/>
  <c r="C950" i="17"/>
  <c r="C945" i="17" s="1"/>
  <c r="D948" i="17"/>
  <c r="D943" i="17" s="1"/>
  <c r="E948" i="17"/>
  <c r="E943" i="17" s="1"/>
  <c r="F948" i="17"/>
  <c r="F943" i="17" s="1"/>
  <c r="C948" i="17"/>
  <c r="C943" i="17" s="1"/>
  <c r="D973" i="17"/>
  <c r="D967" i="17" s="1"/>
  <c r="E973" i="17"/>
  <c r="E967" i="17" s="1"/>
  <c r="F973" i="17"/>
  <c r="F967" i="17" s="1"/>
  <c r="C973" i="17"/>
  <c r="C967" i="17" s="1"/>
  <c r="D972" i="17"/>
  <c r="D966" i="17" s="1"/>
  <c r="E972" i="17"/>
  <c r="E966" i="17" s="1"/>
  <c r="F972" i="17"/>
  <c r="F966" i="17" s="1"/>
  <c r="D971" i="17"/>
  <c r="D965" i="17" s="1"/>
  <c r="E971" i="17"/>
  <c r="E965" i="17" s="1"/>
  <c r="F971" i="17"/>
  <c r="F965" i="17" s="1"/>
  <c r="D970" i="17"/>
  <c r="D964" i="17" s="1"/>
  <c r="E970" i="17"/>
  <c r="E964" i="17" s="1"/>
  <c r="F970" i="17"/>
  <c r="F964" i="17" s="1"/>
  <c r="C970" i="17"/>
  <c r="C964" i="17" s="1"/>
  <c r="C971" i="17"/>
  <c r="C965" i="17" s="1"/>
  <c r="C972" i="17"/>
  <c r="C966" i="17" s="1"/>
  <c r="D969" i="17"/>
  <c r="D963" i="17" s="1"/>
  <c r="E969" i="17"/>
  <c r="E963" i="17" s="1"/>
  <c r="F969" i="17"/>
  <c r="F963" i="17" s="1"/>
  <c r="C969" i="17"/>
  <c r="C963" i="17" s="1"/>
  <c r="D996" i="17"/>
  <c r="D990" i="17" s="1"/>
  <c r="E996" i="17"/>
  <c r="E990" i="17" s="1"/>
  <c r="F996" i="17"/>
  <c r="F990" i="17" s="1"/>
  <c r="C996" i="17"/>
  <c r="C990" i="17" s="1"/>
  <c r="D995" i="17"/>
  <c r="D989" i="17" s="1"/>
  <c r="E995" i="17"/>
  <c r="E989" i="17" s="1"/>
  <c r="F995" i="17"/>
  <c r="F989" i="17" s="1"/>
  <c r="C995" i="17"/>
  <c r="C989" i="17" s="1"/>
  <c r="D994" i="17"/>
  <c r="D988" i="17" s="1"/>
  <c r="E994" i="17"/>
  <c r="E988" i="17" s="1"/>
  <c r="F994" i="17"/>
  <c r="F988" i="17" s="1"/>
  <c r="C994" i="17"/>
  <c r="C988" i="17" s="1"/>
  <c r="D993" i="17"/>
  <c r="D987" i="17" s="1"/>
  <c r="E993" i="17"/>
  <c r="E914" i="17" s="1"/>
  <c r="F993" i="17"/>
  <c r="F987" i="17" s="1"/>
  <c r="C993" i="17"/>
  <c r="C987" i="17" s="1"/>
  <c r="D992" i="17"/>
  <c r="D986" i="17" s="1"/>
  <c r="E992" i="17"/>
  <c r="E986" i="17" s="1"/>
  <c r="F992" i="17"/>
  <c r="F986" i="17" s="1"/>
  <c r="C992" i="17"/>
  <c r="C986" i="17" s="1"/>
  <c r="D567" i="17"/>
  <c r="E567" i="17"/>
  <c r="F567" i="17"/>
  <c r="C567" i="17"/>
  <c r="D590" i="17"/>
  <c r="E590" i="17"/>
  <c r="F590" i="17"/>
  <c r="C590" i="17"/>
  <c r="D584" i="17"/>
  <c r="D578" i="17" s="1"/>
  <c r="E584" i="17"/>
  <c r="E578" i="17" s="1"/>
  <c r="F584" i="17"/>
  <c r="C584" i="17"/>
  <c r="C578" i="17" s="1"/>
  <c r="F583" i="17"/>
  <c r="F565" i="17" s="1"/>
  <c r="D582" i="17"/>
  <c r="E582" i="17"/>
  <c r="F582" i="17"/>
  <c r="C582" i="17"/>
  <c r="C564" i="17" s="1"/>
  <c r="D591" i="17"/>
  <c r="D579" i="17" s="1"/>
  <c r="E591" i="17"/>
  <c r="E579" i="17" s="1"/>
  <c r="F591" i="17"/>
  <c r="F579" i="17" s="1"/>
  <c r="C591" i="17"/>
  <c r="C579" i="17" s="1"/>
  <c r="D589" i="17"/>
  <c r="E589" i="17"/>
  <c r="F589" i="17"/>
  <c r="C589" i="17"/>
  <c r="D588" i="17"/>
  <c r="E588" i="17"/>
  <c r="F588" i="17"/>
  <c r="C588" i="17"/>
  <c r="D587" i="17"/>
  <c r="D586" i="17" s="1"/>
  <c r="E587" i="17"/>
  <c r="F587" i="17"/>
  <c r="C587" i="17"/>
  <c r="D581" i="17"/>
  <c r="D575" i="17" s="1"/>
  <c r="E581" i="17"/>
  <c r="E575" i="17" s="1"/>
  <c r="F581" i="17"/>
  <c r="C581" i="17"/>
  <c r="C575" i="17" s="1"/>
  <c r="D254" i="17"/>
  <c r="E254" i="17"/>
  <c r="F254" i="17"/>
  <c r="C254" i="17"/>
  <c r="F22" i="17" l="1"/>
  <c r="F7" i="17" s="1"/>
  <c r="D27" i="17"/>
  <c r="D22" i="17"/>
  <c r="D7" i="17" s="1"/>
  <c r="C28" i="17"/>
  <c r="C23" i="17"/>
  <c r="C8" i="17" s="1"/>
  <c r="E28" i="17"/>
  <c r="E23" i="17"/>
  <c r="E8" i="17" s="1"/>
  <c r="F29" i="17"/>
  <c r="F24" i="17"/>
  <c r="F9" i="17" s="1"/>
  <c r="D29" i="17"/>
  <c r="D24" i="17"/>
  <c r="D9" i="17" s="1"/>
  <c r="F21" i="17"/>
  <c r="F27" i="17"/>
  <c r="D21" i="17"/>
  <c r="C45" i="17"/>
  <c r="C21" i="17"/>
  <c r="E21" i="17"/>
  <c r="C24" i="17"/>
  <c r="C9" i="17" s="1"/>
  <c r="F45" i="17"/>
  <c r="C30" i="17"/>
  <c r="E45" i="17"/>
  <c r="F30" i="17"/>
  <c r="E30" i="17"/>
  <c r="D30" i="17"/>
  <c r="C200" i="17"/>
  <c r="C196" i="17"/>
  <c r="F200" i="17"/>
  <c r="E200" i="17"/>
  <c r="D200" i="17"/>
  <c r="C459" i="17"/>
  <c r="F459" i="17"/>
  <c r="E459" i="17"/>
  <c r="D459" i="17"/>
  <c r="C731" i="17"/>
  <c r="C740" i="17"/>
  <c r="C734" i="17"/>
  <c r="E731" i="17"/>
  <c r="D732" i="17"/>
  <c r="C546" i="17"/>
  <c r="C498" i="17"/>
  <c r="C480" i="17"/>
  <c r="F730" i="17"/>
  <c r="C732" i="17"/>
  <c r="D731" i="17"/>
  <c r="F734" i="17"/>
  <c r="F546" i="17"/>
  <c r="F498" i="17"/>
  <c r="F480" i="17"/>
  <c r="E730" i="17"/>
  <c r="F732" i="17"/>
  <c r="E734" i="17"/>
  <c r="E546" i="17"/>
  <c r="E498" i="17"/>
  <c r="E480" i="17"/>
  <c r="D730" i="17"/>
  <c r="F731" i="17"/>
  <c r="E732" i="17"/>
  <c r="D734" i="17"/>
  <c r="D546" i="17"/>
  <c r="D498" i="17"/>
  <c r="D480" i="17"/>
  <c r="C730" i="17"/>
  <c r="C733" i="17"/>
  <c r="F740" i="17"/>
  <c r="F733" i="17"/>
  <c r="F1009" i="17"/>
  <c r="E740" i="17"/>
  <c r="E733" i="17"/>
  <c r="E1009" i="17"/>
  <c r="D740" i="17"/>
  <c r="D733" i="17"/>
  <c r="C1014" i="17"/>
  <c r="F578" i="17"/>
  <c r="D792" i="17"/>
  <c r="C792" i="17"/>
  <c r="D1014" i="17"/>
  <c r="E774" i="17"/>
  <c r="D774" i="17"/>
  <c r="F792" i="17"/>
  <c r="C774" i="17"/>
  <c r="E792" i="17"/>
  <c r="F774" i="17"/>
  <c r="E810" i="17"/>
  <c r="C810" i="17"/>
  <c r="F810" i="17"/>
  <c r="D810" i="17"/>
  <c r="E833" i="17"/>
  <c r="C833" i="17"/>
  <c r="E705" i="17"/>
  <c r="D705" i="17"/>
  <c r="C705" i="17"/>
  <c r="F705" i="17"/>
  <c r="D833" i="17"/>
  <c r="F882" i="17"/>
  <c r="F833" i="17"/>
  <c r="C659" i="17"/>
  <c r="F659" i="17"/>
  <c r="E659" i="17"/>
  <c r="D659" i="17"/>
  <c r="C839" i="17"/>
  <c r="F839" i="17"/>
  <c r="E839" i="17"/>
  <c r="E1046" i="17"/>
  <c r="D882" i="17"/>
  <c r="D839" i="17"/>
  <c r="C882" i="17"/>
  <c r="D1169" i="17"/>
  <c r="E882" i="17"/>
  <c r="E877" i="17"/>
  <c r="E876" i="17" s="1"/>
  <c r="E1042" i="17"/>
  <c r="E1041" i="17" s="1"/>
  <c r="D877" i="17"/>
  <c r="D876" i="17" s="1"/>
  <c r="E1038" i="17"/>
  <c r="E1031" i="17" s="1"/>
  <c r="C877" i="17"/>
  <c r="C876" i="17" s="1"/>
  <c r="F877" i="17"/>
  <c r="F876" i="17" s="1"/>
  <c r="F1039" i="17"/>
  <c r="F1036" i="17"/>
  <c r="F1028" i="17" s="1"/>
  <c r="D1040" i="17"/>
  <c r="D1033" i="17" s="1"/>
  <c r="F575" i="17"/>
  <c r="D1036" i="17"/>
  <c r="D1028" i="17" s="1"/>
  <c r="D1039" i="17"/>
  <c r="C1175" i="17"/>
  <c r="E1088" i="17"/>
  <c r="E1084" i="17" s="1"/>
  <c r="F1037" i="17"/>
  <c r="F1029" i="17" s="1"/>
  <c r="F1040" i="17"/>
  <c r="F1033" i="17" s="1"/>
  <c r="F1175" i="17"/>
  <c r="D1037" i="17"/>
  <c r="D1029" i="17" s="1"/>
  <c r="E1175" i="17"/>
  <c r="D1088" i="17"/>
  <c r="D1084" i="17" s="1"/>
  <c r="D1046" i="17"/>
  <c r="D1042" i="17"/>
  <c r="D1175" i="17"/>
  <c r="C586" i="17"/>
  <c r="E987" i="17"/>
  <c r="C1038" i="17"/>
  <c r="C1031" i="17" s="1"/>
  <c r="C1046" i="17"/>
  <c r="C1042" i="17"/>
  <c r="C1041" i="17" s="1"/>
  <c r="C1130" i="17"/>
  <c r="C1037" i="17"/>
  <c r="C1029" i="17" s="1"/>
  <c r="C1039" i="17"/>
  <c r="C1040" i="17"/>
  <c r="C1033" i="17" s="1"/>
  <c r="F1038" i="17"/>
  <c r="F1031" i="17" s="1"/>
  <c r="F1046" i="17"/>
  <c r="F1042" i="17"/>
  <c r="F1130" i="17"/>
  <c r="E1130" i="17"/>
  <c r="C1088" i="17"/>
  <c r="C1084" i="17" s="1"/>
  <c r="F1088" i="17"/>
  <c r="F1084" i="17" s="1"/>
  <c r="E1036" i="17"/>
  <c r="E1028" i="17" s="1"/>
  <c r="E1037" i="17"/>
  <c r="E1029" i="17" s="1"/>
  <c r="E1039" i="17"/>
  <c r="E1040" i="17"/>
  <c r="E1033" i="17" s="1"/>
  <c r="D1038" i="17"/>
  <c r="D1031" i="17" s="1"/>
  <c r="D1130" i="17"/>
  <c r="E1136" i="17"/>
  <c r="D1136" i="17"/>
  <c r="C1136" i="17"/>
  <c r="F1136" i="17"/>
  <c r="D1041" i="17"/>
  <c r="F1041" i="17"/>
  <c r="F1048" i="17"/>
  <c r="F1091" i="17"/>
  <c r="F1035" i="17"/>
  <c r="C923" i="17"/>
  <c r="E1091" i="17"/>
  <c r="E1035" i="17"/>
  <c r="E916" i="17"/>
  <c r="D1091" i="17"/>
  <c r="D1035" i="17"/>
  <c r="E923" i="17"/>
  <c r="C1091" i="17"/>
  <c r="C1035" i="17"/>
  <c r="C1036" i="17"/>
  <c r="C1028" i="17" s="1"/>
  <c r="F920" i="17"/>
  <c r="D922" i="17"/>
  <c r="D910" i="17" s="1"/>
  <c r="D923" i="17"/>
  <c r="C916" i="17"/>
  <c r="D920" i="17"/>
  <c r="F922" i="17"/>
  <c r="F910" i="17" s="1"/>
  <c r="F947" i="17"/>
  <c r="F930" i="17"/>
  <c r="F923" i="17"/>
  <c r="C914" i="17"/>
  <c r="D913" i="17"/>
  <c r="F915" i="17"/>
  <c r="D917" i="17"/>
  <c r="F1055" i="17"/>
  <c r="C922" i="17"/>
  <c r="C910" i="17" s="1"/>
  <c r="E920" i="17"/>
  <c r="E907" i="17" s="1"/>
  <c r="C913" i="17"/>
  <c r="C917" i="17"/>
  <c r="F914" i="17"/>
  <c r="E915" i="17"/>
  <c r="D916" i="17"/>
  <c r="E1055" i="17"/>
  <c r="F913" i="17"/>
  <c r="D915" i="17"/>
  <c r="F917" i="17"/>
  <c r="D1055" i="17"/>
  <c r="C920" i="17"/>
  <c r="E922" i="17"/>
  <c r="E910" i="17" s="1"/>
  <c r="E947" i="17"/>
  <c r="E913" i="17"/>
  <c r="C915" i="17"/>
  <c r="C908" i="17" s="1"/>
  <c r="D914" i="17"/>
  <c r="F916" i="17"/>
  <c r="E917" i="17"/>
  <c r="C1055" i="17"/>
  <c r="F586" i="17"/>
  <c r="E930" i="17"/>
  <c r="C930" i="17"/>
  <c r="D930" i="17"/>
  <c r="D947" i="17"/>
  <c r="C947" i="17"/>
  <c r="E586" i="17"/>
  <c r="D968" i="17"/>
  <c r="C968" i="17"/>
  <c r="F968" i="17"/>
  <c r="E968" i="17"/>
  <c r="C991" i="17"/>
  <c r="C563" i="17"/>
  <c r="F991" i="17"/>
  <c r="E991" i="17"/>
  <c r="D991" i="17"/>
  <c r="F576" i="17"/>
  <c r="C566" i="17"/>
  <c r="E576" i="17"/>
  <c r="F563" i="17"/>
  <c r="F564" i="17"/>
  <c r="F566" i="17"/>
  <c r="D576" i="17"/>
  <c r="E563" i="17"/>
  <c r="E564" i="17"/>
  <c r="E566" i="17"/>
  <c r="C576" i="17"/>
  <c r="F577" i="17"/>
  <c r="D563" i="17"/>
  <c r="D564" i="17"/>
  <c r="D566" i="17"/>
  <c r="D257" i="17"/>
  <c r="E257" i="17"/>
  <c r="F257" i="17"/>
  <c r="C257" i="17"/>
  <c r="D274" i="17"/>
  <c r="E274" i="17"/>
  <c r="F274" i="17"/>
  <c r="C274" i="17"/>
  <c r="D290" i="17"/>
  <c r="E290" i="17"/>
  <c r="F290" i="17"/>
  <c r="C290" i="17"/>
  <c r="D289" i="17"/>
  <c r="E289" i="17"/>
  <c r="F289" i="17"/>
  <c r="C289" i="17"/>
  <c r="D288" i="17"/>
  <c r="D271" i="17" s="1"/>
  <c r="E288" i="17"/>
  <c r="E262" i="17" s="1"/>
  <c r="F288" i="17"/>
  <c r="F271" i="17" s="1"/>
  <c r="C288" i="17"/>
  <c r="C271" i="17" s="1"/>
  <c r="D287" i="17"/>
  <c r="D261" i="17" s="1"/>
  <c r="D1218" i="17" s="1"/>
  <c r="E287" i="17"/>
  <c r="E261" i="17" s="1"/>
  <c r="E1218" i="17" s="1"/>
  <c r="F287" i="17"/>
  <c r="F261" i="17" s="1"/>
  <c r="F1218" i="17" s="1"/>
  <c r="C287" i="17"/>
  <c r="C261" i="17" s="1"/>
  <c r="C1218" i="17" s="1"/>
  <c r="D286" i="17"/>
  <c r="E286" i="17"/>
  <c r="F286" i="17"/>
  <c r="C286" i="17"/>
  <c r="D285" i="17"/>
  <c r="D284" i="17" s="1"/>
  <c r="E285" i="17"/>
  <c r="F285" i="17"/>
  <c r="C285" i="17"/>
  <c r="D278" i="17"/>
  <c r="D252" i="17" s="1"/>
  <c r="E278" i="17"/>
  <c r="E252" i="17" s="1"/>
  <c r="F278" i="17"/>
  <c r="F252" i="17" s="1"/>
  <c r="C278" i="17"/>
  <c r="C252" i="17" s="1"/>
  <c r="D282" i="17"/>
  <c r="D256" i="17" s="1"/>
  <c r="E282" i="17"/>
  <c r="E256" i="17" s="1"/>
  <c r="F282" i="17"/>
  <c r="F256" i="17" s="1"/>
  <c r="C282" i="17"/>
  <c r="C256" i="17" s="1"/>
  <c r="C281" i="17"/>
  <c r="C255" i="17" s="1"/>
  <c r="D279" i="17"/>
  <c r="D253" i="17" s="1"/>
  <c r="D1210" i="17" s="1"/>
  <c r="E279" i="17"/>
  <c r="E253" i="17" s="1"/>
  <c r="E1210" i="17" s="1"/>
  <c r="E1201" i="17" s="1"/>
  <c r="F279" i="17"/>
  <c r="F253" i="17" s="1"/>
  <c r="F1210" i="17" s="1"/>
  <c r="C279" i="17"/>
  <c r="C253" i="17" s="1"/>
  <c r="C1210" i="17" s="1"/>
  <c r="C1201" i="17" s="1"/>
  <c r="D277" i="17"/>
  <c r="D268" i="17" s="1"/>
  <c r="D251" i="17" s="1"/>
  <c r="E277" i="17"/>
  <c r="E268" i="17" s="1"/>
  <c r="E251" i="17" s="1"/>
  <c r="F277" i="17"/>
  <c r="F268" i="17" s="1"/>
  <c r="F251" i="17" s="1"/>
  <c r="C277" i="17"/>
  <c r="C268" i="17" s="1"/>
  <c r="C251" i="17" s="1"/>
  <c r="C242" i="17" l="1"/>
  <c r="C1208" i="17"/>
  <c r="C1199" i="17" s="1"/>
  <c r="E242" i="17"/>
  <c r="E1208" i="17"/>
  <c r="E1199" i="17" s="1"/>
  <c r="E6" i="17"/>
  <c r="E20" i="17"/>
  <c r="F242" i="17"/>
  <c r="F1208" i="17"/>
  <c r="F1199" i="17" s="1"/>
  <c r="D242" i="17"/>
  <c r="D1208" i="17"/>
  <c r="D1199" i="17" s="1"/>
  <c r="F1201" i="17"/>
  <c r="D1201" i="17"/>
  <c r="C6" i="17"/>
  <c r="C20" i="17"/>
  <c r="D6" i="17"/>
  <c r="D20" i="17"/>
  <c r="F6" i="17"/>
  <c r="F20" i="17"/>
  <c r="D908" i="17"/>
  <c r="D1211" i="17"/>
  <c r="E908" i="17"/>
  <c r="F908" i="17"/>
  <c r="E1032" i="17"/>
  <c r="F1032" i="17"/>
  <c r="D1032" i="17"/>
  <c r="E1027" i="17"/>
  <c r="E1026" i="17" s="1"/>
  <c r="E284" i="17"/>
  <c r="F1034" i="17"/>
  <c r="E1034" i="17"/>
  <c r="C1034" i="17"/>
  <c r="C1027" i="17"/>
  <c r="C1026" i="17" s="1"/>
  <c r="D1034" i="17"/>
  <c r="D1027" i="17"/>
  <c r="D1026" i="17" s="1"/>
  <c r="F1027" i="17"/>
  <c r="F1026" i="17" s="1"/>
  <c r="C1032" i="17"/>
  <c r="E911" i="17"/>
  <c r="C911" i="17"/>
  <c r="C907" i="17"/>
  <c r="F907" i="17"/>
  <c r="D911" i="17"/>
  <c r="D907" i="17"/>
  <c r="C912" i="17"/>
  <c r="F911" i="17"/>
  <c r="D912" i="17"/>
  <c r="E912" i="17"/>
  <c r="F912" i="17"/>
  <c r="F562" i="17"/>
  <c r="F244" i="17"/>
  <c r="F262" i="17"/>
  <c r="C244" i="17"/>
  <c r="C262" i="17"/>
  <c r="D270" i="17"/>
  <c r="D273" i="17"/>
  <c r="C284" i="17"/>
  <c r="C269" i="17"/>
  <c r="C272" i="17"/>
  <c r="E244" i="17"/>
  <c r="F284" i="17"/>
  <c r="D244" i="17"/>
  <c r="E269" i="17"/>
  <c r="E270" i="17"/>
  <c r="E271" i="17"/>
  <c r="E273" i="17"/>
  <c r="D262" i="17"/>
  <c r="D269" i="17"/>
  <c r="C270" i="17"/>
  <c r="C273" i="17"/>
  <c r="F269" i="17"/>
  <c r="F270" i="17"/>
  <c r="F273" i="17"/>
  <c r="D114" i="17"/>
  <c r="E114" i="17"/>
  <c r="F114" i="17"/>
  <c r="C114" i="17"/>
  <c r="D107" i="17"/>
  <c r="E107" i="17"/>
  <c r="E86" i="17" s="1"/>
  <c r="F107" i="17"/>
  <c r="F100" i="17" s="1"/>
  <c r="C107" i="17"/>
  <c r="C86" i="17" s="1"/>
  <c r="D116" i="17"/>
  <c r="E116" i="17"/>
  <c r="F116" i="17"/>
  <c r="C116" i="17"/>
  <c r="D115" i="17"/>
  <c r="D94" i="17" s="1"/>
  <c r="E115" i="17"/>
  <c r="E94" i="17" s="1"/>
  <c r="F115" i="17"/>
  <c r="F94" i="17" s="1"/>
  <c r="C115" i="17"/>
  <c r="C94" i="17" s="1"/>
  <c r="D113" i="17"/>
  <c r="D92" i="17" s="1"/>
  <c r="E113" i="17"/>
  <c r="E92" i="17" s="1"/>
  <c r="E1219" i="17" s="1"/>
  <c r="F113" i="17"/>
  <c r="F92" i="17" s="1"/>
  <c r="F1219" i="17" s="1"/>
  <c r="C113" i="17"/>
  <c r="C92" i="17" s="1"/>
  <c r="C1219" i="17" s="1"/>
  <c r="D112" i="17"/>
  <c r="E112" i="17"/>
  <c r="F112" i="17"/>
  <c r="C112" i="17"/>
  <c r="D111" i="17"/>
  <c r="E111" i="17"/>
  <c r="E110" i="17" s="1"/>
  <c r="F111" i="17"/>
  <c r="C111" i="17"/>
  <c r="D109" i="17"/>
  <c r="E109" i="17"/>
  <c r="E102" i="17" s="1"/>
  <c r="F109" i="17"/>
  <c r="C109" i="17"/>
  <c r="C102" i="17" s="1"/>
  <c r="D108" i="17"/>
  <c r="D87" i="17" s="1"/>
  <c r="D1213" i="17" s="1"/>
  <c r="E108" i="17"/>
  <c r="E101" i="17" s="1"/>
  <c r="F108" i="17"/>
  <c r="C108" i="17"/>
  <c r="C101" i="17" s="1"/>
  <c r="D106" i="17"/>
  <c r="D85" i="17" s="1"/>
  <c r="E106" i="17"/>
  <c r="E85" i="17" s="1"/>
  <c r="E1211" i="17" s="1"/>
  <c r="E1202" i="17" s="1"/>
  <c r="F106" i="17"/>
  <c r="C106" i="17"/>
  <c r="C99" i="17" s="1"/>
  <c r="D105" i="17"/>
  <c r="D84" i="17" s="1"/>
  <c r="D1209" i="17" s="1"/>
  <c r="E105" i="17"/>
  <c r="E98" i="17" s="1"/>
  <c r="F105" i="17"/>
  <c r="C105" i="17"/>
  <c r="C98" i="17" s="1"/>
  <c r="D104" i="17"/>
  <c r="D97" i="17" s="1"/>
  <c r="E104" i="17"/>
  <c r="E97" i="17" s="1"/>
  <c r="F104" i="17"/>
  <c r="C104" i="17"/>
  <c r="C97" i="17" s="1"/>
  <c r="D1219" i="17" l="1"/>
  <c r="D1202" i="17" s="1"/>
  <c r="D102" i="17"/>
  <c r="F110" i="17"/>
  <c r="D110" i="17"/>
  <c r="D98" i="17"/>
  <c r="D101" i="17"/>
  <c r="D103" i="17"/>
  <c r="C110" i="17"/>
  <c r="E78" i="17"/>
  <c r="D78" i="17"/>
  <c r="D80" i="17"/>
  <c r="E84" i="17"/>
  <c r="E1209" i="17" s="1"/>
  <c r="E88" i="17"/>
  <c r="E1214" i="17" s="1"/>
  <c r="E99" i="17"/>
  <c r="D88" i="17"/>
  <c r="D1214" i="17" s="1"/>
  <c r="D99" i="17"/>
  <c r="C83" i="17"/>
  <c r="C88" i="17"/>
  <c r="C1214" i="17" s="1"/>
  <c r="E83" i="17"/>
  <c r="E87" i="17"/>
  <c r="D83" i="17"/>
  <c r="D86" i="17"/>
  <c r="F103" i="17"/>
  <c r="C84" i="17"/>
  <c r="C1209" i="17" s="1"/>
  <c r="C85" i="17"/>
  <c r="C87" i="17"/>
  <c r="F97" i="17"/>
  <c r="F98" i="17"/>
  <c r="F99" i="17"/>
  <c r="F101" i="17"/>
  <c r="F102" i="17"/>
  <c r="E103" i="17"/>
  <c r="F83" i="17"/>
  <c r="F84" i="17"/>
  <c r="F1209" i="17" s="1"/>
  <c r="F85" i="17"/>
  <c r="F86" i="17"/>
  <c r="F87" i="17"/>
  <c r="F88" i="17"/>
  <c r="F1214" i="17" s="1"/>
  <c r="E100" i="17"/>
  <c r="D100" i="17"/>
  <c r="C103" i="17"/>
  <c r="C100" i="17"/>
  <c r="F80" i="17" l="1"/>
  <c r="F1213" i="17"/>
  <c r="F78" i="17"/>
  <c r="F1211" i="17"/>
  <c r="F1202" i="17" s="1"/>
  <c r="E80" i="17"/>
  <c r="E1213" i="17"/>
  <c r="C78" i="17"/>
  <c r="C1211" i="17"/>
  <c r="C1202" i="17" s="1"/>
  <c r="C80" i="17"/>
  <c r="C1213" i="17"/>
  <c r="C82" i="17"/>
  <c r="F82" i="17"/>
  <c r="E82" i="17"/>
  <c r="D82" i="17"/>
  <c r="D319" i="17"/>
  <c r="D281" i="17" s="1"/>
  <c r="E319" i="17"/>
  <c r="E281" i="17" s="1"/>
  <c r="F319" i="17"/>
  <c r="F281" i="17" s="1"/>
  <c r="F255" i="17" l="1"/>
  <c r="F1212" i="17" s="1"/>
  <c r="F272" i="17"/>
  <c r="D255" i="17"/>
  <c r="D272" i="17"/>
  <c r="E255" i="17"/>
  <c r="E272" i="17"/>
  <c r="D780" i="17"/>
  <c r="E780" i="17"/>
  <c r="F780" i="17"/>
  <c r="C780" i="17"/>
  <c r="C43" i="17" l="1"/>
  <c r="C952" i="17" l="1"/>
  <c r="F96" i="17" l="1"/>
  <c r="E96" i="17"/>
  <c r="D1020" i="17"/>
  <c r="E1020" i="17"/>
  <c r="F1020" i="17"/>
  <c r="C1020" i="17"/>
  <c r="F974" i="17"/>
  <c r="E1192" i="17" l="1"/>
  <c r="E1187" i="17"/>
  <c r="E1181" i="17"/>
  <c r="E1164" i="17"/>
  <c r="E1159" i="17"/>
  <c r="E1153" i="17"/>
  <c r="E1147" i="17"/>
  <c r="E1142" i="17"/>
  <c r="E1125" i="17"/>
  <c r="E1120" i="17"/>
  <c r="E1114" i="17"/>
  <c r="E1109" i="17"/>
  <c r="E1103" i="17"/>
  <c r="E1079" i="17"/>
  <c r="E1074" i="17"/>
  <c r="E1068" i="17"/>
  <c r="E1062" i="17"/>
  <c r="E921" i="17"/>
  <c r="E909" i="17" s="1"/>
  <c r="E1003" i="17"/>
  <c r="E997" i="17"/>
  <c r="E980" i="17"/>
  <c r="E974" i="17"/>
  <c r="E957" i="17"/>
  <c r="E952" i="17"/>
  <c r="E936" i="17"/>
  <c r="E900" i="17"/>
  <c r="E894" i="17"/>
  <c r="E888" i="17"/>
  <c r="D822" i="17"/>
  <c r="E822" i="17"/>
  <c r="F822" i="17"/>
  <c r="C822" i="17"/>
  <c r="D816" i="17"/>
  <c r="E816" i="17"/>
  <c r="F816" i="17"/>
  <c r="C816" i="17"/>
  <c r="E919" i="17" l="1"/>
  <c r="E918" i="17" s="1"/>
  <c r="E942" i="17"/>
  <c r="E1008" i="17"/>
  <c r="E924" i="17"/>
  <c r="E985" i="17"/>
  <c r="E962" i="17"/>
  <c r="E906" i="17" l="1"/>
  <c r="E905" i="17" s="1"/>
  <c r="D762" i="17"/>
  <c r="E762" i="17"/>
  <c r="F762" i="17"/>
  <c r="C762" i="17"/>
  <c r="E871" i="17" l="1"/>
  <c r="E866" i="17"/>
  <c r="E861" i="17"/>
  <c r="E855" i="17"/>
  <c r="E850" i="17"/>
  <c r="E845" i="17"/>
  <c r="E828" i="17"/>
  <c r="E791" i="17"/>
  <c r="E790" i="17"/>
  <c r="E789" i="17"/>
  <c r="E788" i="17"/>
  <c r="E787" i="17"/>
  <c r="E745" i="17"/>
  <c r="E739" i="17"/>
  <c r="E738" i="17"/>
  <c r="E737" i="17"/>
  <c r="E736" i="17"/>
  <c r="E717" i="17"/>
  <c r="E711" i="17"/>
  <c r="E572" i="17"/>
  <c r="E571" i="17"/>
  <c r="E570" i="17"/>
  <c r="E558" i="17" s="1"/>
  <c r="E694" i="17"/>
  <c r="E689" i="17"/>
  <c r="E684" i="17"/>
  <c r="E679" i="17"/>
  <c r="E674" i="17"/>
  <c r="E669" i="17"/>
  <c r="E664" i="17"/>
  <c r="E573" i="17"/>
  <c r="E561" i="17" s="1"/>
  <c r="E649" i="17"/>
  <c r="E643" i="17"/>
  <c r="E638" i="17"/>
  <c r="E635" i="17"/>
  <c r="E632" i="17" s="1"/>
  <c r="E627" i="17"/>
  <c r="E624" i="17"/>
  <c r="E621" i="17" s="1"/>
  <c r="E618" i="17"/>
  <c r="E607" i="17"/>
  <c r="E602" i="17"/>
  <c r="E597" i="17"/>
  <c r="E592" i="17"/>
  <c r="E560" i="17" l="1"/>
  <c r="E727" i="17"/>
  <c r="E724" i="17"/>
  <c r="E726" i="17"/>
  <c r="E725" i="17"/>
  <c r="E728" i="17"/>
  <c r="E569" i="17"/>
  <c r="E557" i="17" s="1"/>
  <c r="E615" i="17"/>
  <c r="E583" i="17"/>
  <c r="E735" i="17"/>
  <c r="E750" i="17"/>
  <c r="E804" i="17"/>
  <c r="E654" i="17"/>
  <c r="E768" i="17"/>
  <c r="E699" i="17"/>
  <c r="E786" i="17"/>
  <c r="E529" i="17"/>
  <c r="E729" i="17" l="1"/>
  <c r="E723" i="17"/>
  <c r="E568" i="17"/>
  <c r="E577" i="17"/>
  <c r="E574" i="17" s="1"/>
  <c r="E565" i="17"/>
  <c r="E1212" i="17" s="1"/>
  <c r="E580" i="17"/>
  <c r="E551" i="17"/>
  <c r="E535" i="17"/>
  <c r="E524" i="17"/>
  <c r="E519" i="17"/>
  <c r="E514" i="17"/>
  <c r="E509" i="17"/>
  <c r="E504" i="17"/>
  <c r="E486" i="17"/>
  <c r="E264" i="17"/>
  <c r="E469" i="17"/>
  <c r="E464" i="17"/>
  <c r="E245" i="17"/>
  <c r="F245" i="17"/>
  <c r="E247" i="17" l="1"/>
  <c r="E1221" i="17"/>
  <c r="E1204" i="17" s="1"/>
  <c r="E562" i="17"/>
  <c r="E559" i="17"/>
  <c r="E556" i="17" s="1"/>
  <c r="E260" i="17"/>
  <c r="E243" i="17" s="1"/>
  <c r="E265" i="17"/>
  <c r="E248" i="17" s="1"/>
  <c r="E259" i="17"/>
  <c r="E263" i="17"/>
  <c r="E246" i="17" s="1"/>
  <c r="E492" i="17"/>
  <c r="E474" i="17"/>
  <c r="E541" i="17"/>
  <c r="E454" i="17"/>
  <c r="E449" i="17"/>
  <c r="E292" i="17"/>
  <c r="E443" i="17"/>
  <c r="E437" i="17"/>
  <c r="E431" i="17"/>
  <c r="E425" i="17"/>
  <c r="E418" i="17"/>
  <c r="E412" i="17"/>
  <c r="E404" i="17"/>
  <c r="E397" i="17"/>
  <c r="E391" i="17"/>
  <c r="E385" i="17"/>
  <c r="E379" i="17"/>
  <c r="E373" i="17"/>
  <c r="E367" i="17"/>
  <c r="E360" i="17"/>
  <c r="E354" i="17"/>
  <c r="E348" i="17"/>
  <c r="E343" i="17"/>
  <c r="E337" i="17"/>
  <c r="E332" i="17"/>
  <c r="E327" i="17"/>
  <c r="E322" i="17"/>
  <c r="E316" i="17"/>
  <c r="E309" i="17"/>
  <c r="E303" i="17"/>
  <c r="E297" i="17"/>
  <c r="E235" i="17"/>
  <c r="E230" i="17"/>
  <c r="E225" i="17"/>
  <c r="E220" i="17"/>
  <c r="E215" i="17"/>
  <c r="E210" i="17"/>
  <c r="E205" i="17"/>
  <c r="E95" i="17"/>
  <c r="E93" i="17"/>
  <c r="E91" i="17"/>
  <c r="E90" i="17"/>
  <c r="E1216" i="17" s="1"/>
  <c r="E190" i="17"/>
  <c r="E185" i="17"/>
  <c r="E178" i="17"/>
  <c r="E171" i="17"/>
  <c r="E165" i="17"/>
  <c r="E160" i="17"/>
  <c r="E155" i="17"/>
  <c r="E150" i="17"/>
  <c r="E145" i="17"/>
  <c r="E138" i="17"/>
  <c r="E133" i="17"/>
  <c r="E128" i="17"/>
  <c r="E123" i="17"/>
  <c r="E117" i="17"/>
  <c r="E70" i="17"/>
  <c r="E65" i="17"/>
  <c r="E50" i="17"/>
  <c r="E44" i="17"/>
  <c r="E43" i="17"/>
  <c r="E42" i="17"/>
  <c r="E41" i="17"/>
  <c r="E35" i="17"/>
  <c r="E15" i="17"/>
  <c r="E14" i="17"/>
  <c r="E12" i="17"/>
  <c r="E11" i="17"/>
  <c r="E79" i="17" l="1"/>
  <c r="E1220" i="17"/>
  <c r="E1203" i="17" s="1"/>
  <c r="E81" i="17"/>
  <c r="E1222" i="17"/>
  <c r="E1205" i="17" s="1"/>
  <c r="E77" i="17"/>
  <c r="E1217" i="17"/>
  <c r="E1200" i="17" s="1"/>
  <c r="E258" i="17"/>
  <c r="E276" i="17"/>
  <c r="E89" i="17"/>
  <c r="E76" i="17"/>
  <c r="E25" i="17"/>
  <c r="E40" i="17"/>
  <c r="E10" i="17"/>
  <c r="E55" i="17"/>
  <c r="E315" i="17"/>
  <c r="E195" i="17"/>
  <c r="D93" i="17"/>
  <c r="F93" i="17"/>
  <c r="C93" i="17"/>
  <c r="D171" i="17"/>
  <c r="F171" i="17"/>
  <c r="D178" i="17"/>
  <c r="F178" i="17"/>
  <c r="D138" i="17"/>
  <c r="F138" i="17"/>
  <c r="C138" i="17"/>
  <c r="D936" i="17"/>
  <c r="F936" i="17"/>
  <c r="C936" i="17"/>
  <c r="D265" i="17"/>
  <c r="D248" i="17" s="1"/>
  <c r="C265" i="17"/>
  <c r="C248" i="17" s="1"/>
  <c r="D469" i="17"/>
  <c r="F469" i="17"/>
  <c r="C469" i="17"/>
  <c r="C264" i="17"/>
  <c r="C247" i="17" s="1"/>
  <c r="D264" i="17"/>
  <c r="D247" i="17" s="1"/>
  <c r="F264" i="17"/>
  <c r="F247" i="17" s="1"/>
  <c r="D1114" i="17"/>
  <c r="F1114" i="17"/>
  <c r="C1114" i="17"/>
  <c r="D997" i="17"/>
  <c r="F997" i="17"/>
  <c r="C997" i="17"/>
  <c r="D845" i="17"/>
  <c r="F845" i="17"/>
  <c r="C845" i="17"/>
  <c r="D790" i="17"/>
  <c r="F790" i="17"/>
  <c r="C790" i="17"/>
  <c r="D572" i="17"/>
  <c r="F572" i="17"/>
  <c r="C572" i="17"/>
  <c r="D571" i="17"/>
  <c r="F571" i="17"/>
  <c r="F559" i="17" s="1"/>
  <c r="D635" i="17"/>
  <c r="D632" i="17" s="1"/>
  <c r="C635" i="17"/>
  <c r="C632" i="17" s="1"/>
  <c r="F632" i="17"/>
  <c r="F627" i="17"/>
  <c r="D627" i="17"/>
  <c r="C627" i="17"/>
  <c r="D624" i="17"/>
  <c r="D621" i="17" s="1"/>
  <c r="C624" i="17"/>
  <c r="C621" i="17" s="1"/>
  <c r="F621" i="17"/>
  <c r="F615" i="17"/>
  <c r="D618" i="17"/>
  <c r="C618" i="17"/>
  <c r="E75" i="17" l="1"/>
  <c r="F560" i="17"/>
  <c r="F1221" i="17"/>
  <c r="F1204" i="17" s="1"/>
  <c r="D560" i="17"/>
  <c r="D1221" i="17"/>
  <c r="D1204" i="17" s="1"/>
  <c r="F79" i="17"/>
  <c r="D79" i="17"/>
  <c r="C560" i="17"/>
  <c r="C1221" i="17"/>
  <c r="C1204" i="17" s="1"/>
  <c r="C79" i="17"/>
  <c r="C727" i="17"/>
  <c r="F727" i="17"/>
  <c r="D727" i="17"/>
  <c r="C615" i="17"/>
  <c r="C583" i="17"/>
  <c r="D615" i="17"/>
  <c r="D583" i="17"/>
  <c r="F265" i="17"/>
  <c r="F248" i="17" s="1"/>
  <c r="E275" i="17"/>
  <c r="E267" i="17"/>
  <c r="E1215" i="17"/>
  <c r="E5" i="17"/>
  <c r="F474" i="17"/>
  <c r="D474" i="17"/>
  <c r="C474" i="17"/>
  <c r="C577" i="17" l="1"/>
  <c r="C565" i="17"/>
  <c r="D577" i="17"/>
  <c r="D565" i="17"/>
  <c r="D1212" i="17" s="1"/>
  <c r="E250" i="17"/>
  <c r="E1207" i="17" s="1"/>
  <c r="E266" i="17"/>
  <c r="D643" i="17"/>
  <c r="F643" i="17"/>
  <c r="C643" i="17"/>
  <c r="D535" i="17"/>
  <c r="F535" i="17"/>
  <c r="C535" i="17"/>
  <c r="D309" i="17"/>
  <c r="F309" i="17"/>
  <c r="D337" i="17"/>
  <c r="F337" i="17"/>
  <c r="C337" i="17"/>
  <c r="D348" i="17"/>
  <c r="F348" i="17"/>
  <c r="C348" i="17"/>
  <c r="D245" i="17"/>
  <c r="C245" i="17"/>
  <c r="D443" i="17"/>
  <c r="F443" i="17"/>
  <c r="C443" i="17"/>
  <c r="D437" i="17"/>
  <c r="F437" i="17"/>
  <c r="C437" i="17"/>
  <c r="D431" i="17"/>
  <c r="F431" i="17"/>
  <c r="C431" i="17"/>
  <c r="D425" i="17"/>
  <c r="F425" i="17"/>
  <c r="C425" i="17"/>
  <c r="D412" i="17"/>
  <c r="F412" i="17"/>
  <c r="C412" i="17"/>
  <c r="D397" i="17"/>
  <c r="F397" i="17"/>
  <c r="C397" i="17"/>
  <c r="D391" i="17"/>
  <c r="F391" i="17"/>
  <c r="C391" i="17"/>
  <c r="F385" i="17"/>
  <c r="D385" i="17"/>
  <c r="C385" i="17"/>
  <c r="F379" i="17"/>
  <c r="D379" i="17"/>
  <c r="C379" i="17"/>
  <c r="D373" i="17"/>
  <c r="F373" i="17"/>
  <c r="C373" i="17"/>
  <c r="D367" i="17"/>
  <c r="F367" i="17"/>
  <c r="C367" i="17"/>
  <c r="D360" i="17"/>
  <c r="F360" i="17"/>
  <c r="C360" i="17"/>
  <c r="D303" i="17"/>
  <c r="F303" i="17"/>
  <c r="C303" i="17"/>
  <c r="D418" i="17"/>
  <c r="F418" i="17"/>
  <c r="C418" i="17"/>
  <c r="E1198" i="17" l="1"/>
  <c r="E1197" i="17" s="1"/>
  <c r="E1206" i="17"/>
  <c r="C562" i="17"/>
  <c r="C1212" i="17"/>
  <c r="D562" i="17"/>
  <c r="D559" i="17"/>
  <c r="E241" i="17"/>
  <c r="E249" i="17"/>
  <c r="D354" i="17"/>
  <c r="F354" i="17"/>
  <c r="C354" i="17"/>
  <c r="E240" i="17" l="1"/>
  <c r="D316" i="17"/>
  <c r="F316" i="17"/>
  <c r="C316" i="17"/>
  <c r="C276" i="17" s="1"/>
  <c r="C309" i="17"/>
  <c r="C178" i="17"/>
  <c r="C171" i="17"/>
  <c r="D1153" i="17"/>
  <c r="F1153" i="17"/>
  <c r="C1153" i="17"/>
  <c r="D1147" i="17"/>
  <c r="F1147" i="17"/>
  <c r="C1147" i="17"/>
  <c r="F1079" i="17"/>
  <c r="D1079" i="17"/>
  <c r="C1079" i="17"/>
  <c r="D1074" i="17"/>
  <c r="F1074" i="17"/>
  <c r="C1074" i="17"/>
  <c r="C275" i="17" l="1"/>
  <c r="C267" i="17"/>
  <c r="D276" i="17"/>
  <c r="F276" i="17"/>
  <c r="C315" i="17"/>
  <c r="C96" i="17"/>
  <c r="F315" i="17"/>
  <c r="D315" i="17"/>
  <c r="D1103" i="17"/>
  <c r="F1103" i="17"/>
  <c r="C1103" i="17"/>
  <c r="F275" i="17" l="1"/>
  <c r="F267" i="17"/>
  <c r="D275" i="17"/>
  <c r="D267" i="17"/>
  <c r="C250" i="17"/>
  <c r="C266" i="17"/>
  <c r="D855" i="17"/>
  <c r="F855" i="17"/>
  <c r="C855" i="17"/>
  <c r="C249" i="17" l="1"/>
  <c r="C1207" i="17"/>
  <c r="D250" i="17"/>
  <c r="D266" i="17"/>
  <c r="F266" i="17"/>
  <c r="F250" i="17"/>
  <c r="F1207" i="17" s="1"/>
  <c r="C1206" i="17" l="1"/>
  <c r="F1206" i="17"/>
  <c r="D249" i="17"/>
  <c r="D1207" i="17"/>
  <c r="F249" i="17"/>
  <c r="D96" i="17"/>
  <c r="D1206" i="17" l="1"/>
  <c r="D155" i="17"/>
  <c r="F155" i="17"/>
  <c r="C155" i="17"/>
  <c r="D145" i="17"/>
  <c r="F145" i="17"/>
  <c r="C145" i="17"/>
  <c r="D185" i="17"/>
  <c r="F185" i="17"/>
  <c r="C185" i="17"/>
  <c r="D165" i="17"/>
  <c r="F165" i="17"/>
  <c r="C165" i="17"/>
  <c r="D128" i="17" l="1"/>
  <c r="F128" i="17"/>
  <c r="C128" i="17"/>
  <c r="D133" i="17"/>
  <c r="F133" i="17"/>
  <c r="C133" i="17"/>
  <c r="D123" i="17"/>
  <c r="F123" i="17"/>
  <c r="C123" i="17"/>
  <c r="D117" i="17"/>
  <c r="F117" i="17"/>
  <c r="C117" i="17"/>
  <c r="D95" i="17"/>
  <c r="F95" i="17"/>
  <c r="C95" i="17"/>
  <c r="D230" i="17"/>
  <c r="F230" i="17"/>
  <c r="C230" i="17"/>
  <c r="D225" i="17"/>
  <c r="F225" i="17"/>
  <c r="C225" i="17"/>
  <c r="D210" i="17"/>
  <c r="F210" i="17"/>
  <c r="C210" i="17"/>
  <c r="D220" i="17"/>
  <c r="F220" i="17"/>
  <c r="C220" i="17"/>
  <c r="D215" i="17"/>
  <c r="F215" i="17"/>
  <c r="C215" i="17"/>
  <c r="D235" i="17"/>
  <c r="F235" i="17"/>
  <c r="C235" i="17"/>
  <c r="D160" i="17"/>
  <c r="F160" i="17"/>
  <c r="C160" i="17"/>
  <c r="F81" i="17" l="1"/>
  <c r="D81" i="17"/>
  <c r="C81" i="17"/>
  <c r="F11" i="17"/>
  <c r="F12" i="17"/>
  <c r="F14" i="17"/>
  <c r="F15" i="17"/>
  <c r="F35" i="17"/>
  <c r="F41" i="17"/>
  <c r="F42" i="17"/>
  <c r="F43" i="17"/>
  <c r="F44" i="17"/>
  <c r="F50" i="17"/>
  <c r="F65" i="17"/>
  <c r="F70" i="17"/>
  <c r="F150" i="17"/>
  <c r="F190" i="17"/>
  <c r="F90" i="17"/>
  <c r="F91" i="17"/>
  <c r="F205" i="17"/>
  <c r="F292" i="17"/>
  <c r="F322" i="17"/>
  <c r="F327" i="17"/>
  <c r="F332" i="17"/>
  <c r="F343" i="17"/>
  <c r="F404" i="17"/>
  <c r="F449" i="17"/>
  <c r="F464" i="17"/>
  <c r="F504" i="17"/>
  <c r="F509" i="17"/>
  <c r="F514" i="17"/>
  <c r="F519" i="17"/>
  <c r="F524" i="17"/>
  <c r="F529" i="17"/>
  <c r="F551" i="17"/>
  <c r="F592" i="17"/>
  <c r="F597" i="17"/>
  <c r="F602" i="17"/>
  <c r="F638" i="17"/>
  <c r="F649" i="17"/>
  <c r="F664" i="17"/>
  <c r="F669" i="17"/>
  <c r="F674" i="17"/>
  <c r="F679" i="17"/>
  <c r="F684" i="17"/>
  <c r="F689" i="17"/>
  <c r="F694" i="17"/>
  <c r="F570" i="17"/>
  <c r="F558" i="17" s="1"/>
  <c r="F711" i="17"/>
  <c r="F717" i="17"/>
  <c r="F736" i="17"/>
  <c r="F737" i="17"/>
  <c r="F738" i="17"/>
  <c r="F739" i="17"/>
  <c r="F745" i="17"/>
  <c r="F787" i="17"/>
  <c r="F788" i="17"/>
  <c r="F789" i="17"/>
  <c r="F791" i="17"/>
  <c r="F861" i="17"/>
  <c r="F866" i="17"/>
  <c r="F871" i="17"/>
  <c r="F900" i="17"/>
  <c r="F952" i="17"/>
  <c r="F957" i="17"/>
  <c r="F980" i="17"/>
  <c r="F1003" i="17"/>
  <c r="F921" i="17"/>
  <c r="F1068" i="17"/>
  <c r="F1109" i="17"/>
  <c r="F1120" i="17"/>
  <c r="F1125" i="17"/>
  <c r="F1142" i="17"/>
  <c r="F1159" i="17"/>
  <c r="F1164" i="17"/>
  <c r="D11" i="17"/>
  <c r="D12" i="17"/>
  <c r="D14" i="17"/>
  <c r="D15" i="17"/>
  <c r="D35" i="17"/>
  <c r="D41" i="17"/>
  <c r="D42" i="17"/>
  <c r="D43" i="17"/>
  <c r="D44" i="17"/>
  <c r="D50" i="17"/>
  <c r="D65" i="17"/>
  <c r="D70" i="17"/>
  <c r="D150" i="17"/>
  <c r="D190" i="17"/>
  <c r="D90" i="17"/>
  <c r="D91" i="17"/>
  <c r="D205" i="17"/>
  <c r="D292" i="17"/>
  <c r="D322" i="17"/>
  <c r="D327" i="17"/>
  <c r="D332" i="17"/>
  <c r="D343" i="17"/>
  <c r="D404" i="17"/>
  <c r="D449" i="17"/>
  <c r="D464" i="17"/>
  <c r="D504" i="17"/>
  <c r="D509" i="17"/>
  <c r="D514" i="17"/>
  <c r="D519" i="17"/>
  <c r="D524" i="17"/>
  <c r="D529" i="17"/>
  <c r="D551" i="17"/>
  <c r="D592" i="17"/>
  <c r="D597" i="17"/>
  <c r="D602" i="17"/>
  <c r="D638" i="17"/>
  <c r="D649" i="17"/>
  <c r="D664" i="17"/>
  <c r="D669" i="17"/>
  <c r="D674" i="17"/>
  <c r="D679" i="17"/>
  <c r="D684" i="17"/>
  <c r="D689" i="17"/>
  <c r="D694" i="17"/>
  <c r="D570" i="17"/>
  <c r="D558" i="17" s="1"/>
  <c r="D711" i="17"/>
  <c r="D717" i="17"/>
  <c r="D736" i="17"/>
  <c r="D737" i="17"/>
  <c r="D738" i="17"/>
  <c r="D739" i="17"/>
  <c r="D745" i="17"/>
  <c r="D787" i="17"/>
  <c r="D788" i="17"/>
  <c r="D789" i="17"/>
  <c r="D791" i="17"/>
  <c r="D861" i="17"/>
  <c r="D866" i="17"/>
  <c r="D871" i="17"/>
  <c r="D900" i="17"/>
  <c r="D952" i="17"/>
  <c r="D957" i="17"/>
  <c r="D974" i="17"/>
  <c r="D980" i="17"/>
  <c r="D1003" i="17"/>
  <c r="D921" i="17"/>
  <c r="D1062" i="17"/>
  <c r="D1068" i="17"/>
  <c r="D1109" i="17"/>
  <c r="D1120" i="17"/>
  <c r="D1125" i="17"/>
  <c r="D1142" i="17"/>
  <c r="D1159" i="17"/>
  <c r="D1164" i="17"/>
  <c r="C44" i="17"/>
  <c r="C679" i="17"/>
  <c r="C738" i="17"/>
  <c r="C1164" i="17"/>
  <c r="C1159" i="17"/>
  <c r="C1142" i="17"/>
  <c r="C1125" i="17"/>
  <c r="C1120" i="17"/>
  <c r="C1109" i="17"/>
  <c r="C524" i="17"/>
  <c r="C190" i="17"/>
  <c r="C866" i="17"/>
  <c r="C871" i="17"/>
  <c r="C649" i="17"/>
  <c r="C900" i="17"/>
  <c r="C449" i="17"/>
  <c r="C12" i="17"/>
  <c r="C14" i="17"/>
  <c r="C11" i="17"/>
  <c r="C921" i="17"/>
  <c r="C717" i="17"/>
  <c r="C90" i="17"/>
  <c r="C91" i="17"/>
  <c r="C571" i="17"/>
  <c r="C592" i="17"/>
  <c r="C788" i="17"/>
  <c r="C789" i="17"/>
  <c r="C791" i="17"/>
  <c r="C787" i="17"/>
  <c r="C205" i="17"/>
  <c r="C150" i="17"/>
  <c r="C551" i="17"/>
  <c r="C529" i="17"/>
  <c r="C519" i="17"/>
  <c r="C514" i="17"/>
  <c r="C509" i="17"/>
  <c r="C504" i="17"/>
  <c r="C464" i="17"/>
  <c r="C343" i="17"/>
  <c r="C332" i="17"/>
  <c r="C327" i="17"/>
  <c r="C322" i="17"/>
  <c r="C292" i="17"/>
  <c r="C737" i="17"/>
  <c r="C739" i="17"/>
  <c r="C728" i="17" s="1"/>
  <c r="C736" i="17"/>
  <c r="C745" i="17"/>
  <c r="C70" i="17"/>
  <c r="C65" i="17"/>
  <c r="C42" i="17"/>
  <c r="C41" i="17"/>
  <c r="C50" i="17"/>
  <c r="C35" i="17"/>
  <c r="C15" i="17"/>
  <c r="C1003" i="17"/>
  <c r="C980" i="17"/>
  <c r="C974" i="17"/>
  <c r="C957" i="17"/>
  <c r="C638" i="17"/>
  <c r="C694" i="17"/>
  <c r="C684" i="17"/>
  <c r="C674" i="17"/>
  <c r="C669" i="17"/>
  <c r="C664" i="17"/>
  <c r="C602" i="17"/>
  <c r="C597" i="17"/>
  <c r="C689" i="17"/>
  <c r="C861" i="17"/>
  <c r="F909" i="17" l="1"/>
  <c r="C559" i="17"/>
  <c r="D77" i="17"/>
  <c r="F77" i="17"/>
  <c r="C77" i="17"/>
  <c r="D728" i="17"/>
  <c r="F726" i="17"/>
  <c r="C726" i="17"/>
  <c r="D726" i="17"/>
  <c r="D725" i="17"/>
  <c r="F728" i="17"/>
  <c r="F919" i="17"/>
  <c r="F906" i="17" s="1"/>
  <c r="F905" i="17" s="1"/>
  <c r="C569" i="17"/>
  <c r="C557" i="17" s="1"/>
  <c r="C919" i="17"/>
  <c r="C906" i="17" s="1"/>
  <c r="C909" i="17"/>
  <c r="D909" i="17"/>
  <c r="D919" i="17"/>
  <c r="D906" i="17" s="1"/>
  <c r="C573" i="17"/>
  <c r="C1222" i="17" s="1"/>
  <c r="C1205" i="17" s="1"/>
  <c r="F569" i="17"/>
  <c r="F557" i="17" s="1"/>
  <c r="D573" i="17"/>
  <c r="F573" i="17"/>
  <c r="C570" i="17"/>
  <c r="C558" i="17" s="1"/>
  <c r="D569" i="17"/>
  <c r="C580" i="17"/>
  <c r="F259" i="17"/>
  <c r="F241" i="17" s="1"/>
  <c r="D580" i="17"/>
  <c r="F580" i="17"/>
  <c r="F263" i="17"/>
  <c r="F246" i="17" s="1"/>
  <c r="F260" i="17"/>
  <c r="F243" i="17" s="1"/>
  <c r="D260" i="17"/>
  <c r="D243" i="17" s="1"/>
  <c r="C260" i="17"/>
  <c r="C243" i="17" s="1"/>
  <c r="C259" i="17"/>
  <c r="C1216" i="17" s="1"/>
  <c r="C1198" i="17" s="1"/>
  <c r="C263" i="17"/>
  <c r="C246" i="17" s="1"/>
  <c r="D259" i="17"/>
  <c r="D1216" i="17" s="1"/>
  <c r="D1198" i="17" s="1"/>
  <c r="D263" i="17"/>
  <c r="D246" i="17" s="1"/>
  <c r="D89" i="17"/>
  <c r="D76" i="17"/>
  <c r="D75" i="17" s="1"/>
  <c r="C89" i="17"/>
  <c r="C76" i="17"/>
  <c r="C75" i="17" s="1"/>
  <c r="F89" i="17"/>
  <c r="F76" i="17"/>
  <c r="F1008" i="17"/>
  <c r="D1008" i="17"/>
  <c r="C1008" i="17"/>
  <c r="C750" i="17"/>
  <c r="F750" i="17"/>
  <c r="C768" i="17"/>
  <c r="D750" i="17"/>
  <c r="F768" i="17"/>
  <c r="D768" i="17"/>
  <c r="C962" i="17"/>
  <c r="D924" i="17"/>
  <c r="F924" i="17"/>
  <c r="C924" i="17"/>
  <c r="D962" i="17"/>
  <c r="F962" i="17"/>
  <c r="C786" i="17"/>
  <c r="D804" i="17"/>
  <c r="F786" i="17"/>
  <c r="D786" i="17"/>
  <c r="C888" i="17"/>
  <c r="C1187" i="17"/>
  <c r="C804" i="17"/>
  <c r="C828" i="17"/>
  <c r="F607" i="17"/>
  <c r="C735" i="17"/>
  <c r="D850" i="17"/>
  <c r="D699" i="17"/>
  <c r="D541" i="17"/>
  <c r="C942" i="17"/>
  <c r="C40" i="17"/>
  <c r="C541" i="17"/>
  <c r="C195" i="17"/>
  <c r="D195" i="17"/>
  <c r="F195" i="17"/>
  <c r="C699" i="17"/>
  <c r="C1192" i="17"/>
  <c r="C654" i="17"/>
  <c r="C10" i="17"/>
  <c r="C1181" i="17"/>
  <c r="C25" i="17"/>
  <c r="C492" i="17"/>
  <c r="C1062" i="17"/>
  <c r="F574" i="17"/>
  <c r="F1062" i="17"/>
  <c r="F894" i="17"/>
  <c r="F1192" i="17"/>
  <c r="F486" i="17"/>
  <c r="F297" i="17"/>
  <c r="F25" i="17"/>
  <c r="F1187" i="17"/>
  <c r="F942" i="17"/>
  <c r="F828" i="17"/>
  <c r="F735" i="17"/>
  <c r="F654" i="17"/>
  <c r="F541" i="17"/>
  <c r="F454" i="17"/>
  <c r="F40" i="17"/>
  <c r="F55" i="17"/>
  <c r="D985" i="17"/>
  <c r="D894" i="17"/>
  <c r="D888" i="17"/>
  <c r="D735" i="17"/>
  <c r="D654" i="17"/>
  <c r="D607" i="17"/>
  <c r="D492" i="17"/>
  <c r="D297" i="17"/>
  <c r="F850" i="17"/>
  <c r="F725" i="17"/>
  <c r="F10" i="17"/>
  <c r="D1192" i="17"/>
  <c r="D1187" i="17"/>
  <c r="D942" i="17"/>
  <c r="D454" i="17"/>
  <c r="D40" i="17"/>
  <c r="D25" i="17"/>
  <c r="F1181" i="17"/>
  <c r="F985" i="17"/>
  <c r="F888" i="17"/>
  <c r="C711" i="17"/>
  <c r="C404" i="17"/>
  <c r="D1181" i="17"/>
  <c r="D574" i="17"/>
  <c r="D55" i="17"/>
  <c r="D10" i="17"/>
  <c r="F699" i="17"/>
  <c r="D828" i="17"/>
  <c r="D486" i="17"/>
  <c r="C55" i="17"/>
  <c r="C850" i="17"/>
  <c r="C607" i="17"/>
  <c r="C1068" i="17"/>
  <c r="C297" i="17"/>
  <c r="C454" i="17"/>
  <c r="F1217" i="17" l="1"/>
  <c r="F1200" i="17" s="1"/>
  <c r="D1217" i="17"/>
  <c r="D1200" i="17" s="1"/>
  <c r="D1197" i="17" s="1"/>
  <c r="C1220" i="17"/>
  <c r="C1203" i="17" s="1"/>
  <c r="F1220" i="17"/>
  <c r="F1203" i="17" s="1"/>
  <c r="D1220" i="17"/>
  <c r="D1203" i="17" s="1"/>
  <c r="F1216" i="17"/>
  <c r="F1198" i="17" s="1"/>
  <c r="F75" i="17"/>
  <c r="D561" i="17"/>
  <c r="D1222" i="17"/>
  <c r="D1205" i="17" s="1"/>
  <c r="F561" i="17"/>
  <c r="F1222" i="17"/>
  <c r="C1217" i="17"/>
  <c r="C561" i="17"/>
  <c r="C556" i="17" s="1"/>
  <c r="F918" i="17"/>
  <c r="D724" i="17"/>
  <c r="D723" i="17" s="1"/>
  <c r="D729" i="17"/>
  <c r="C724" i="17"/>
  <c r="F724" i="17"/>
  <c r="F723" i="17" s="1"/>
  <c r="F729" i="17"/>
  <c r="C725" i="17"/>
  <c r="C905" i="17"/>
  <c r="C918" i="17"/>
  <c r="D905" i="17"/>
  <c r="D918" i="17"/>
  <c r="C568" i="17"/>
  <c r="F568" i="17"/>
  <c r="D557" i="17"/>
  <c r="D568" i="17"/>
  <c r="F258" i="17"/>
  <c r="D258" i="17"/>
  <c r="D241" i="17"/>
  <c r="C241" i="17"/>
  <c r="C258" i="17"/>
  <c r="D1215" i="17"/>
  <c r="F240" i="17"/>
  <c r="F804" i="17"/>
  <c r="F5" i="17"/>
  <c r="C574" i="17"/>
  <c r="D5" i="17"/>
  <c r="F492" i="17"/>
  <c r="C985" i="17"/>
  <c r="C5" i="17"/>
  <c r="C486" i="17"/>
  <c r="C894" i="17"/>
  <c r="C1215" i="17" l="1"/>
  <c r="C1200" i="17"/>
  <c r="C1197" i="17" s="1"/>
  <c r="F1215" i="17"/>
  <c r="F1205" i="17"/>
  <c r="F1197" i="17" s="1"/>
  <c r="F556" i="17"/>
  <c r="D556" i="17"/>
  <c r="C729" i="17"/>
  <c r="C723" i="17"/>
  <c r="D240" i="17"/>
  <c r="C240" i="17" l="1"/>
</calcChain>
</file>

<file path=xl/sharedStrings.xml><?xml version="1.0" encoding="utf-8"?>
<sst xmlns="http://schemas.openxmlformats.org/spreadsheetml/2006/main" count="1504" uniqueCount="449">
  <si>
    <t>Магистральные улицы Северного планировочного района г.Благовещенска, Амурская область (ул.Шафира, ул.Муравьева-Амурского, ул.Зеленая) (в т.ч. проектные работы)</t>
  </si>
  <si>
    <t>Наименование программ и мероприятий, источники финансирования</t>
  </si>
  <si>
    <t>областной бюджет</t>
  </si>
  <si>
    <t>городской бюджет</t>
  </si>
  <si>
    <t>федеральный бюджет</t>
  </si>
  <si>
    <t>внебюджетные средства</t>
  </si>
  <si>
    <t xml:space="preserve">внебюджетные средства </t>
  </si>
  <si>
    <t xml:space="preserve"> федеральный бюджет</t>
  </si>
  <si>
    <t>Проведение мероприятий по организации отдыха детей в каникулярное время</t>
  </si>
  <si>
    <t>Результат</t>
  </si>
  <si>
    <t>Строительство электрических сетей в Северном планировочном районе города Благовещенска</t>
  </si>
  <si>
    <t>Статус</t>
  </si>
  <si>
    <t>Улучшение жилищных условий работников муниципальных организаций  города Благовещенска</t>
  </si>
  <si>
    <t>Обеспечение жильем молодых семей</t>
  </si>
  <si>
    <t>Обеспечение реализации муниципальной программы «Обеспечение доступным и комфортным жильем населения города Благовещенска на 2015-2020 годы»</t>
  </si>
  <si>
    <t>Обеспечение доступным и комфортным жильем населения города Благовещенска на 2015-2020 годы</t>
  </si>
  <si>
    <t>Муниципальная программа 1.</t>
  </si>
  <si>
    <t>Муниципальная программа 2.</t>
  </si>
  <si>
    <t>Развитие транспортной системы города Благовещенска  на 2015-2020 годы</t>
  </si>
  <si>
    <t xml:space="preserve">Осуществление дорожной деятельности в отношении автомобильных дорог общего пользования местного значения </t>
  </si>
  <si>
    <t>Строительство дорог в районе "5-й стройки" для обеспечения транспортной инфраструктурой земельных участков, предоставленных многодетным семьям (проектные работы)</t>
  </si>
  <si>
    <t>Ремонт улично-дорожной сети города Благовещенска</t>
  </si>
  <si>
    <t>Субсидии казенным предприятиям на возмещение затрат, связанных с выполнением заказа по содержанию и ремонту улично-дорожной сети</t>
  </si>
  <si>
    <t>Развитие пассажирского транспорта в городе Благовещенске</t>
  </si>
  <si>
    <t>Муниципальная программа 3.</t>
  </si>
  <si>
    <t>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</si>
  <si>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 xml:space="preserve">Повышение качества и надежности жилищно-коммунального обслуживания населения, обеспечение доступности коммунальных услуг </t>
  </si>
  <si>
    <t>Строительство водопроводных сетей в районе "5-я стройка"</t>
  </si>
  <si>
    <t>Строительство мусороперерабатывающего комплекса «БлагЭко» в г. Благовещенске, (II очередь) Амурская область</t>
  </si>
  <si>
    <t xml:space="preserve">Энергосбережение и повышение энергетической эффективности в городе Благовещенске </t>
  </si>
  <si>
    <t>Капитальный ремонт жилищного фонда города Благовещенска</t>
  </si>
  <si>
    <t>Благоустройство территории города Благовещенска</t>
  </si>
  <si>
    <t>Развитие системы защиты прав детей</t>
  </si>
  <si>
    <t>внебюджетные источники</t>
  </si>
  <si>
    <t>Организация и осуществление деятельности по опеке и попечительству в отношении несовершеннолетних</t>
  </si>
  <si>
    <t xml:space="preserve">Частичная оплата стоимости путевок для детей работающих граждан в организации отдыха и оздоровления детей в каникулярное время </t>
  </si>
  <si>
    <t>Расходы на обеспечение функций исполнительно-распорядительного, контрольного органов муниципального образования</t>
  </si>
  <si>
    <t>Развитие дошкольного, общего и дополнительного  образования детей</t>
  </si>
  <si>
    <t>Развитие  образования города Благовещенска на 2015-2020 годы</t>
  </si>
  <si>
    <t>Развитие и сохранение культуры в городе Благовещенске на 2015-2020 годы</t>
  </si>
  <si>
    <t>Историко-культурное наследие</t>
  </si>
  <si>
    <t>Дополнительное образование детей в сфере культуры</t>
  </si>
  <si>
    <t xml:space="preserve">Библиотечное обслуживание </t>
  </si>
  <si>
    <t>Обеспечение реализации муниципальной программы «Развитие и сохранение культуры в городе Благовещенске на 2015-2020 годы» и прочие расходы в сфере культуры</t>
  </si>
  <si>
    <t>Развитие физической культуры и спорта в городе Благовещенске на 2015-2020 годы</t>
  </si>
  <si>
    <t>Обеспечение безопасности жизнедеятельности населения и территории города Благовещенска на 2015-2020 годы</t>
  </si>
  <si>
    <t>Профилактика нарушений общественного порядка, терроризма и экстремизма</t>
  </si>
  <si>
    <t>Обеспечение безопасности людей на водных объектах, охрана  их жизни и здоровья на территории города Благовещенска</t>
  </si>
  <si>
    <t>Обеспечение первичных мер пожарной безопасности на территории города Благовещенска</t>
  </si>
  <si>
    <t>Охрана окружающей среды и обеспечение  экологической безопасности населения города Благовещенска</t>
  </si>
  <si>
    <t>Обеспечение реализации муниципальной программы «Обеспечение безопасности жизнедеятельности населения и территории города Благовещенска на 2015-2020 годы»</t>
  </si>
  <si>
    <t>Создание и модернизация участков видеонаблюдения</t>
  </si>
  <si>
    <t>Организационное обеспечение и проведение мероприятий по профилактической работе по вопросам безопасного поведения на воде</t>
  </si>
  <si>
    <t>Организационное обеспечение и проведение мероприятий по созданию спасательных постов</t>
  </si>
  <si>
    <t>Предупреждение лесных пожаров</t>
  </si>
  <si>
    <t>Пропаганда мероприятий по предупреждению пожаров</t>
  </si>
  <si>
    <t>Развитие туризма в городе Благовещенске</t>
  </si>
  <si>
    <t>Экономическое развитие города Благовещенска на 2015-2020 годы</t>
  </si>
  <si>
    <t>Реконструкция канализационного коллектора от Северного жилого района до очистных сооружений канализации, г.Благовещенск, Амурская область 4-я очередь</t>
  </si>
  <si>
    <t xml:space="preserve">Берегоукрепление и реконструкция набережной р. Амур, г. Благовещенск </t>
  </si>
  <si>
    <t>областной бюджет, в том числе:</t>
  </si>
  <si>
    <t>Городское кладбище восточнее 17 км. Новотроицкого шоссе г. Благовещенска (Благоустройство II очереди строительства)</t>
  </si>
  <si>
    <t xml:space="preserve">Расходы на обеспечение деятельности (оказания услуг, выполнение работ) муниципальных организаций (учреждений)                                              </t>
  </si>
  <si>
    <t>Расходы на обеспечение деятельности (оказание услуг, выполнение работ) муниципальных организаций (учреждений)</t>
  </si>
  <si>
    <t>Обеспечение мероприятий по переселению граждан из аварийного жилищного фонда</t>
  </si>
  <si>
    <t>Строительство многоквартирных домов и (или) приобретение квартир для переселяемых граждан</t>
  </si>
  <si>
    <t>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t>
  </si>
  <si>
    <t>Предоставление молодым семьям социальных выплат на приобретение (строительство) жилья</t>
  </si>
  <si>
    <t xml:space="preserve">Содержание муниципального жилья </t>
  </si>
  <si>
    <t>Работы по сохранению объектов историко-культурного наследия</t>
  </si>
  <si>
    <t>Расходы на обеспечение деятельности (оказания услуг, выполнение работ) муниципальных организаций (учреждений)</t>
  </si>
  <si>
    <t>Реализация мероприятий по развитию и сохранению культуры в городе Благовещенске</t>
  </si>
  <si>
    <t>Развитие информационного общества города Благовещенска на 2015-2020 годы</t>
  </si>
  <si>
    <t>Субсидии юридическим лицам, предоставляющим населению услуги в отделениях бань</t>
  </si>
  <si>
    <t>Расходы на организацию проведения конкурсов по отбору управляющих организаций</t>
  </si>
  <si>
    <t>Текущий и капитальный ремонт выгребных ям, строительство и ремонт дворовых уборных и подъездных путей к ним в неблагоустроенном жилом фонде</t>
  </si>
  <si>
    <t>Государственная регистрация права муниципальной  собственности на  выявленные  бесхозяйные объекты  инженерной инфраструктуры</t>
  </si>
  <si>
    <t>Обеспечение мероприятия по капитальному ремонту общего имущества в многоквартирных домах</t>
  </si>
  <si>
    <t>Субсидии юридическим лицам, выполняющим работы, оказывающим услуги по содержанию муниципальных сетей наружного освещения и световых устройств</t>
  </si>
  <si>
    <t>Субсидии юридическим лицам, выполняющим работы, оказывающим услуги по содержанию озелененных территорий общего пользования города Благовещенска</t>
  </si>
  <si>
    <t>Субсидии юридическим лицам на возмещение затрат,  связанных с выполнением работ по уборке территорий общего пользования от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</si>
  <si>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Проведение капитального ремонта и ремонта дворовых территорий многоквартирных домов, проездов к дворовым территориям многоквартирных домов</t>
  </si>
  <si>
    <t>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</si>
  <si>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Расходы на обеспечение функций  исполнительно-распорядительного, контрольного органов муниципального образования</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</si>
  <si>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</si>
  <si>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</si>
  <si>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</si>
  <si>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</si>
  <si>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Зейская</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</si>
  <si>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</si>
  <si>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Обеспечение мероприятий в сфере информационных технологий</t>
  </si>
  <si>
    <t>Капитальный ремонт помещения, расположенного по адресу: ул.50 лет Октября, 8/2 (в т.ч. проектные работы)</t>
  </si>
  <si>
    <t>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</si>
  <si>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Обеспечение мероприятия по землеустройству и землепользованию</t>
  </si>
  <si>
    <t>Обеспечение мероприятий по градостроительной деятельности</t>
  </si>
  <si>
    <t>Расходы на обеспечение деятельности  (оказание  услуг) муниципальных учреждений</t>
  </si>
  <si>
    <t>Развитие массовой физкультурно-оздоровительной и спортивной работы с населением</t>
  </si>
  <si>
    <t>кредиторская задолженность</t>
  </si>
  <si>
    <t>Субсидии юридическим лицам, предоставляющим населению жилищные услуги по тарифам, не обеспечивающим возмещение затрат (неблагоустроенный жилищный фонд и общежития)</t>
  </si>
  <si>
    <t>Муниципальная программа 7.</t>
  </si>
  <si>
    <t>Развитие потенциала молодежи города Благовещенска на 2015-2020 годы</t>
  </si>
  <si>
    <t>Реализация мероприятий в области муниципальной молодежной политики</t>
  </si>
  <si>
    <t>Муниципальная программа 8.</t>
  </si>
  <si>
    <t>Муниципальная программа 6.</t>
  </si>
  <si>
    <t>Муниципальная программа 5.</t>
  </si>
  <si>
    <t>Обеспечение реализации муниципальной программы "Развитие образования города Благовещенска на 2015 -2020 годы" и прочие мероприятия в области образования</t>
  </si>
  <si>
    <t>Строительство электрических сетей в районе "5-я стройка"</t>
  </si>
  <si>
    <t>Муниципальная программа 4.</t>
  </si>
  <si>
    <t>Муниципальная программа 9.</t>
  </si>
  <si>
    <t>Муниципальная программа 11.</t>
  </si>
  <si>
    <t>Муниципальная программа 10.</t>
  </si>
  <si>
    <t>городской бюджет, в том числе:</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</si>
  <si>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</si>
  <si>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Субсидии юридическим лицам на возмещение затрат, связанных с выполнением работ по содержанию и ремонту улично-дорожной сети города Благовещенска</t>
  </si>
  <si>
    <t>Реконструкция очистных сооружений Северного жилого района, г.Благовещенск, Амурская область (в т.ч. проектные работы)</t>
  </si>
  <si>
    <t>Реконструкция канализационного коллектора от Северного жилого района до очистных сооружений канализации, г.Благовещенск, Амурская область 3-я очередь</t>
  </si>
  <si>
    <t>Закольцовка водопроводных сетей в Северном планировочном районе (в т.ч. проектные работы)</t>
  </si>
  <si>
    <t>городской бюджет  (0702)</t>
  </si>
  <si>
    <t>городской бюджет  (0701)</t>
  </si>
  <si>
    <t>Обеспечение беспрепятственного доступа инвалидов к услугам транспорта и транспортной инфраструктуре города Благовещенска</t>
  </si>
  <si>
    <t>Развитие малого и среднего предпринимательства</t>
  </si>
  <si>
    <r>
      <rPr>
        <b/>
        <sz val="12"/>
        <rFont val="Times New Roman"/>
        <family val="1"/>
        <charset val="204"/>
      </rPr>
      <t xml:space="preserve"> </t>
    </r>
    <r>
      <rPr>
        <i/>
        <sz val="12"/>
        <rFont val="Times New Roman"/>
        <family val="1"/>
        <charset val="204"/>
      </rPr>
      <t>федеральный бюджет</t>
    </r>
  </si>
  <si>
    <t>Прочие мероприятия по  благоустройству городского округа</t>
  </si>
  <si>
    <t xml:space="preserve">городской бюджет, в том числе:                                             </t>
  </si>
  <si>
    <t>Магистральные улицы Северного жилого района г.Благовещенска, Амурская область (1-я очередь ул. 50 лет Октября от ул. Кольцевой до ул. Школьной)</t>
  </si>
  <si>
    <t>федеральный бюджет, в том числе:</t>
  </si>
  <si>
    <t>Строительство скважины в  с.Белогорье</t>
  </si>
  <si>
    <t>Выполнение работ по переносу теплотрассы п.Аэропорт</t>
  </si>
  <si>
    <t>Выполнение работ по капитальному ремонту подстанции ТП -177 г.Благовещенск</t>
  </si>
  <si>
    <t>Модернизация систем теплоснабжения объектов капитального строительства, расположенных в п.Моховая падь на территории "БВТККУ"</t>
  </si>
  <si>
    <t>Приобретение программного продукта ГИС "Zulu"</t>
  </si>
  <si>
    <t>Совершенствование материально-технической базы для занятий физической культурой и спортом в городе</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</si>
  <si>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и (или) троллейбусным маршрутам регулярных перевозок в городском сообщении, включая садовые маршруты</t>
  </si>
  <si>
    <t>Адаптация объектов образования с учетом нужд и потребностей инвалидов и других маломобильных групп населения</t>
  </si>
  <si>
    <t>Оплата услуг по поставке электроэнергии на уличное освещение</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</si>
  <si>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t>
  </si>
  <si>
    <t>Проведение городских спортивно-массовых мероприятий</t>
  </si>
  <si>
    <t>Развитие и поддержка спорта высших достижений среди взрослых спортсменов и детей</t>
  </si>
  <si>
    <t>Гранты в форме субсидий для субсидирования части затрат субъектов малого и среднего предпринимательства,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модернизации производства товаров (работ, услуг)</t>
  </si>
  <si>
    <t>Гранты в форме субсидий для субсидирования части затрат субъектов малого и среднего предпринимательства, связанных с приобретением оборудования в целях создания и (или) развития либо модернизации производства товаров (работ, услуг)</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</si>
  <si>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</si>
  <si>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Субсидии казенным предприятиям на возмещение затрат, связанных с выполнением заказа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</si>
  <si>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t>
  </si>
  <si>
    <t>Строительство ДОУ, 404 квартал, г.Благовещенск</t>
  </si>
  <si>
    <t>Выполнение работ по разработке схемы теплоснабжения города Благовещенска</t>
  </si>
  <si>
    <t>Выплата компенсации части  платы, взимаемой с родителей ( законных представителей) за присмотр и уход за детьми, осваивающими образовательные программы дошкольного образования</t>
  </si>
  <si>
    <t xml:space="preserve">Плановый объем финансирования, тыс.руб. </t>
  </si>
  <si>
    <t>Фактически профинансировано, тыс. рублей</t>
  </si>
  <si>
    <t>Фактически выполнено, тыс. рублей</t>
  </si>
  <si>
    <t>Подпрограмма 1.1.</t>
  </si>
  <si>
    <t>Подпрограмма 1.2.</t>
  </si>
  <si>
    <t>Основное мероприятие 1.2.1.</t>
  </si>
  <si>
    <t>Подпрограмма 1.3.</t>
  </si>
  <si>
    <t>Подпрограмма 2.2.</t>
  </si>
  <si>
    <t>Подпрограмма 2.1.</t>
  </si>
  <si>
    <t>Основное мероприятие 2.2.1.</t>
  </si>
  <si>
    <t>Основное мероприятие 2.2.2</t>
  </si>
  <si>
    <t>Основное мероприятие 2.2.3.</t>
  </si>
  <si>
    <t>Основное мероприятие 2.2.4.</t>
  </si>
  <si>
    <t>Основное мероприятие 2.2.5.</t>
  </si>
  <si>
    <t>Основное мероприятие 2.2.6.</t>
  </si>
  <si>
    <t>Основное мероприятие 2.2.7.</t>
  </si>
  <si>
    <r>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Улица </t>
    </r>
    <r>
      <rPr>
        <sz val="12"/>
        <color indexed="8"/>
        <rFont val="Times New Roman"/>
        <family val="1"/>
        <charset val="204"/>
      </rPr>
      <t>Центральная на участке от улицы Театральная до улицы Дальняя г.Благовещенска</t>
    </r>
  </si>
  <si>
    <t>Основное мероприятие 1.1.1.</t>
  </si>
  <si>
    <t>Предоставлена социальная выплата на компенсацию части стоимости приобретенного (приобретаемого), построенного жилья 3 работникам муниципальных организаций (3 семьи; 9 чел.). Ежемесячные выплаты получили 10 работников муниципальных организаций.</t>
  </si>
  <si>
    <t>Основное мероприятие 2.1.1.</t>
  </si>
  <si>
    <t>Основное мероприятие 2.1.2.</t>
  </si>
  <si>
    <t>Основное мероприятие 2.1.3.</t>
  </si>
  <si>
    <t>Основное мероприятие 2.1.4.</t>
  </si>
  <si>
    <t>Основное мероприятие 2.1.5.</t>
  </si>
  <si>
    <t>Основное мероприятие 2.1.6.</t>
  </si>
  <si>
    <t>Основное мероприятие 2.1.7.</t>
  </si>
  <si>
    <t>Основное мероприятие 2.1.8.</t>
  </si>
  <si>
    <r>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Улица </t>
    </r>
    <r>
      <rPr>
        <sz val="12"/>
        <color indexed="8"/>
        <rFont val="Times New Roman"/>
        <family val="1"/>
        <charset val="204"/>
      </rPr>
      <t>Ромашковая</t>
    </r>
    <r>
      <rPr>
        <b/>
        <sz val="12"/>
        <color indexed="8"/>
        <rFont val="Times New Roman"/>
        <family val="1"/>
        <charset val="204"/>
      </rPr>
      <t xml:space="preserve"> </t>
    </r>
    <r>
      <rPr>
        <sz val="12"/>
        <color indexed="8"/>
        <rFont val="Times New Roman"/>
        <family val="1"/>
        <charset val="204"/>
      </rPr>
      <t>на участке от улицы Центральная до улицы Энтузиастов г.Благовещенск</t>
    </r>
  </si>
  <si>
    <t>Основное мероприятие 2.1.9.</t>
  </si>
  <si>
    <t>Основное мероприятие 2.1.10.</t>
  </si>
  <si>
    <t>Основное мероприятие 2.1.11.</t>
  </si>
  <si>
    <t>Основное мероприятие 2.1.12.</t>
  </si>
  <si>
    <t>Основное мероприятие 2.1.13.</t>
  </si>
  <si>
    <t>Подпрограмма 3.1.</t>
  </si>
  <si>
    <t>Основное мероприятие 3.1.1</t>
  </si>
  <si>
    <t>Основное мероприятие 3.1.2</t>
  </si>
  <si>
    <t>Основное мероприятие 3.1.3</t>
  </si>
  <si>
    <t>Подпрограмма 3.2.</t>
  </si>
  <si>
    <t>Основное мероприятие 3.2.1</t>
  </si>
  <si>
    <t>Подпрограмма 3.3.</t>
  </si>
  <si>
    <t>Основное мероприятие 3.3.1.</t>
  </si>
  <si>
    <t>Подпрограмма 3.4.</t>
  </si>
  <si>
    <t>Основное мероприятие 3.4.1</t>
  </si>
  <si>
    <t>Основное мероприятие 3.4.2</t>
  </si>
  <si>
    <t>Основное мероприятие 3.4.3</t>
  </si>
  <si>
    <t>Основное мероприятие 3.4.4</t>
  </si>
  <si>
    <t>Основное мероприятие 3.4.5</t>
  </si>
  <si>
    <t>Основное мероприятие 3.4.6</t>
  </si>
  <si>
    <t>Подпрограмма 3.5.</t>
  </si>
  <si>
    <t>Основное мероприятие 3.5.1</t>
  </si>
  <si>
    <t>Подпрограмма 4.1.</t>
  </si>
  <si>
    <t>Основное мероприятие 4.1.1.</t>
  </si>
  <si>
    <r>
      <t>Обеспечение государственных гарантий реализации прав на получение общедоступного и бесплатного дошкольного</t>
    </r>
    <r>
      <rPr>
        <b/>
        <sz val="12"/>
        <rFont val="Times New Roman"/>
        <family val="1"/>
        <charset val="204"/>
      </rPr>
      <t xml:space="preserve"> </t>
    </r>
    <r>
      <rPr>
        <sz val="12"/>
        <rFont val="Times New Roman"/>
        <family val="1"/>
        <charset val="204"/>
      </rPr>
      <t>образования в муниципальных дошкольных образовательных организациях</t>
    </r>
  </si>
  <si>
    <t>Основное мероприятие 4.1.2.</t>
  </si>
  <si>
    <t>Основное мероприятие 4.1.3.</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</si>
  <si>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общеобразовательных организациях, обеспечение дополнительного образования детей в общеобразовательных организациях</t>
  </si>
  <si>
    <t>Основное мероприятие 4.1.4.</t>
  </si>
  <si>
    <t>Мероприятие 4.1.5.1.</t>
  </si>
  <si>
    <t>Мероприятие 4.1.5.2.</t>
  </si>
  <si>
    <t>Основное мероприятие 4.1.6.</t>
  </si>
  <si>
    <t>Подпрограмма 4.2.</t>
  </si>
  <si>
    <t>Основное мероприятие 4.2.1.</t>
  </si>
  <si>
    <t>Основное мероприятие 4.2.2.</t>
  </si>
  <si>
    <t>Основное мероприятие 4.2.3.</t>
  </si>
  <si>
    <t>Основное мероприятие 4.2.4.</t>
  </si>
  <si>
    <t>Основное мероприятие 4.2.5.</t>
  </si>
  <si>
    <t>Основное мероприятие 4.2.6.</t>
  </si>
  <si>
    <t>Основное мероприятие 4.2.7.</t>
  </si>
  <si>
    <t xml:space="preserve"> Подпрограмма 4.3.</t>
  </si>
  <si>
    <t>Основное мероприятие 4.3.1.</t>
  </si>
  <si>
    <t>Основное мероприятие 4.3.2.</t>
  </si>
  <si>
    <t>Подпрограмма 5.1.</t>
  </si>
  <si>
    <t>Основное мероприятие 5.1.1.</t>
  </si>
  <si>
    <t>Подпрограмма 5.2.</t>
  </si>
  <si>
    <t>Основное мероприятие 5.2.1.</t>
  </si>
  <si>
    <t>Подпрограмма 5.3.</t>
  </si>
  <si>
    <t>Основное мероприятие 5.3.1.</t>
  </si>
  <si>
    <t>Подпрограмма 5.4.</t>
  </si>
  <si>
    <t>Основное мероприятие 5.4.1.</t>
  </si>
  <si>
    <t>Подпрограмма 5.5.</t>
  </si>
  <si>
    <t>Основное мероприятие 5.5.1.</t>
  </si>
  <si>
    <t>Основное мероприятие 5.5.2.</t>
  </si>
  <si>
    <t>Основное мероприятие 5.5.3.</t>
  </si>
  <si>
    <t>Основное мероприятие 6.1.</t>
  </si>
  <si>
    <t>Основное мероприятие 6.2.</t>
  </si>
  <si>
    <t>Основное мероприятие 6.3.</t>
  </si>
  <si>
    <t>Основное мероприятие 6.4.</t>
  </si>
  <si>
    <t>Основное мероприятие 6.5.</t>
  </si>
  <si>
    <t>Основное мероприятие 6.6.</t>
  </si>
  <si>
    <t xml:space="preserve">Создание условий для развития физической культуры и спорта среди лиц с ограниченными физическими возможностями здоровья </t>
  </si>
  <si>
    <t>Основное мероприятие 7.1.</t>
  </si>
  <si>
    <t>Основное мероприятие 7.2.</t>
  </si>
  <si>
    <t>Поощрение достижения наилучших значений показателей деятельности органов местного самоуправления муниципальных районов и городских округов</t>
  </si>
  <si>
    <t xml:space="preserve">  федеральный бюджет</t>
  </si>
  <si>
    <t>Основное мероприятие 7.3.</t>
  </si>
  <si>
    <t>Подпрограмма 8.1.</t>
  </si>
  <si>
    <t>Основное мероприятие 8.1.1.</t>
  </si>
  <si>
    <t>Подпрограмма 8.2.</t>
  </si>
  <si>
    <t>Основное мероприятие 8.2.1.</t>
  </si>
  <si>
    <t>Основное мероприятие 8.2.2.</t>
  </si>
  <si>
    <t>Подпрограмма 8.3.</t>
  </si>
  <si>
    <t>Основное мероприятие 8.3.1.</t>
  </si>
  <si>
    <t>Основное мероприятие 8.3.2.</t>
  </si>
  <si>
    <t>Подпрограмма 8.4.</t>
  </si>
  <si>
    <t>Основное мероприятие 8.4.1.</t>
  </si>
  <si>
    <t>Изготовлен и установлен 1 комплект наглядной агитации (информационные щиты), приобретены информационные знаки.</t>
  </si>
  <si>
    <t>Основное мероприятие 8.4.2.</t>
  </si>
  <si>
    <t>Подпрограмма 8.5.</t>
  </si>
  <si>
    <t>Основное мероприятие 8.5.1.</t>
  </si>
  <si>
    <t>Очистные сооружения ливневой канализации центрально-исторического планировочного района г.Благовещенска  (в т.ч. проектные работы)</t>
  </si>
  <si>
    <t>Подпрограмма 9.1.</t>
  </si>
  <si>
    <t>Основное мероприятие 9.1.1.</t>
  </si>
  <si>
    <t>Основное мероприятие 9.1.2.</t>
  </si>
  <si>
    <t>неиспользованный остаток прошлых лет</t>
  </si>
  <si>
    <t>Подпрограмма 9.2.</t>
  </si>
  <si>
    <t>Основное мероприятие 9.2.1.</t>
  </si>
  <si>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</si>
  <si>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Основное мероприятие 9.2.2.</t>
  </si>
  <si>
    <t>Основное мероприятие 9.2.3.</t>
  </si>
  <si>
    <t>Основное мероприятие 9.2.4.</t>
  </si>
  <si>
    <t>Основное мероприятие 9.2.5.</t>
  </si>
  <si>
    <t>Основное мероприятие 10.1.</t>
  </si>
  <si>
    <t>Основное мероприятие 10.2.</t>
  </si>
  <si>
    <t>Основное мероприятие 10.3.</t>
  </si>
  <si>
    <t>Основное мероприятие 10.4.</t>
  </si>
  <si>
    <t>Основное мероприятие 10.5.</t>
  </si>
  <si>
    <t xml:space="preserve">Расходы на обеспечение деятельности (оказание услуг, выполнение работ) муниципальных организаций </t>
  </si>
  <si>
    <t>Инженерная инфраструктура северо-западного района города Благовещенска (в том числе проектные работы)</t>
  </si>
  <si>
    <t>Основное мероприятие 9.1.3.</t>
  </si>
  <si>
    <t>Строительство тематического многофункционального комплекса "Маленькая Венеция"</t>
  </si>
  <si>
    <t>Основное мероприятие 9.1.4.</t>
  </si>
  <si>
    <t xml:space="preserve">Расходы на обеспечение деятельности (оказание услуг, выполнение работ) муниципальных организаций (учреждений) </t>
  </si>
  <si>
    <t>Основное мероприятие 11.1.</t>
  </si>
  <si>
    <t>Основное мероприятие 11.2.</t>
  </si>
  <si>
    <t>Основное мероприятие 11.3.</t>
  </si>
  <si>
    <t xml:space="preserve">Предоставлена социальная выплата 5 молодым семьям на приобретение (строительство) жилья. Предоставлена социальная выплата молодой семье при рождении ребенка для компенсации расходов на приобретение жилья. </t>
  </si>
  <si>
    <t>Основное мероприятие 1.3.1.</t>
  </si>
  <si>
    <t>Основное мероприятие 1.3.2.</t>
  </si>
  <si>
    <t xml:space="preserve">городской бюджет, в том числе:                                            </t>
  </si>
  <si>
    <t>Основное мероприятие 2.1.14.</t>
  </si>
  <si>
    <t xml:space="preserve">Техническая готовность объекта - 96,3%. </t>
  </si>
  <si>
    <t xml:space="preserve"> федеральный бюджет, в том числе:</t>
  </si>
  <si>
    <t>Основное мероприятие 3.1.5.</t>
  </si>
  <si>
    <t>Основное мероприятие 3.1.6.</t>
  </si>
  <si>
    <t>Основное мероприятие 3.1.7.</t>
  </si>
  <si>
    <t>Основное мероприятие 3.1.8.</t>
  </si>
  <si>
    <t>Основное мероприятие 3.1.9.</t>
  </si>
  <si>
    <t>Основное мероприятие 3.1.10.</t>
  </si>
  <si>
    <t>Капитальный ремонт котельной 74 квартала</t>
  </si>
  <si>
    <t>Капитальный ремонт ливневой канализации по ул.Пионерской между ул.Зейская и ул.Ленина</t>
  </si>
  <si>
    <t>Капитальный ремонт ливневой канализации по ул.Мухина в районе железнодорожного переезда</t>
  </si>
  <si>
    <t>Основное мероприятие 3.1.4</t>
  </si>
  <si>
    <t>Основное мероприятие 3.1.11.</t>
  </si>
  <si>
    <t>Основное мероприятие 3.1.12.</t>
  </si>
  <si>
    <t>Основное мероприятие 3.1.13.</t>
  </si>
  <si>
    <t>Основное мероприятие 3.1.14.</t>
  </si>
  <si>
    <t>Основное мероприятие 3.1.15.</t>
  </si>
  <si>
    <t>Инженерная инфраструктура объектов Северного планировочного района г. Благовещенска I этап (в том числе проектные работы)</t>
  </si>
  <si>
    <t>Перекладка тепловой сети по ул.Б.Хмельницкого от ТК-431 до ТК-428 г. Благовещенска (между ул.Октябрьская и ул.Ломоносова)</t>
  </si>
  <si>
    <t>Основное мероприятие 3.1.16.</t>
  </si>
  <si>
    <t>Основное мероприятие 3.1.17.</t>
  </si>
  <si>
    <t>Замена котла ДКВР 20-13 на котельной 74 квартала г.Благовещенска</t>
  </si>
  <si>
    <t>Основное мероприятие 3.1.18.</t>
  </si>
  <si>
    <t>Основное мероприятие 3.1.19.</t>
  </si>
  <si>
    <t>Основное мероприятие 3.1.20.</t>
  </si>
  <si>
    <t>Основное мероприятие 3.1.21.</t>
  </si>
  <si>
    <t>Основное мероприятие 3.1.22.</t>
  </si>
  <si>
    <t>Основное мероприятие 3.1.23.</t>
  </si>
  <si>
    <t>Основное мероприятие 3.1.24.</t>
  </si>
  <si>
    <t>Основное мероприятие 3.1.25.</t>
  </si>
  <si>
    <t>Основное мероприятие 3.1.26.</t>
  </si>
  <si>
    <t>Основное мероприятие 3.1.27.</t>
  </si>
  <si>
    <t>Основное мероприятие 3.4.7.</t>
  </si>
  <si>
    <t xml:space="preserve">Строительство (реконструкция) стадиона МОБУ СОШ № 17 </t>
  </si>
  <si>
    <t xml:space="preserve">Детский сад на 170 мест в кварталах 424, 449 г.Благовещенска </t>
  </si>
  <si>
    <t>Единовременная денежная выплата при передаче ребенка на воспитание в семью</t>
  </si>
  <si>
    <t xml:space="preserve">Строительство (реконструкция) стадиона МОБУ СОШ № 23 </t>
  </si>
  <si>
    <t>Мероприятие 4.1.5.3.</t>
  </si>
  <si>
    <t>Реконструкция здания МОАУ ДОД ДЮСШ № 3 кв. 177 г. Благовещенска (пристройка крытого катка)</t>
  </si>
  <si>
    <t>Мероприятие 4.1.5.4.</t>
  </si>
  <si>
    <t xml:space="preserve">Реконструкция здания МОАУ ДС №67 г.Благовещенска (ул.Студенческая, 34/5) </t>
  </si>
  <si>
    <t>Мероприятие 4.1.5.5.</t>
  </si>
  <si>
    <t>Основное мероприятие 4.1.7.</t>
  </si>
  <si>
    <t>Основное мероприятие 3.2.2</t>
  </si>
  <si>
    <t>Оснащение жилищного фонда общедомовыми приборами учета энергоресурсов</t>
  </si>
  <si>
    <t>Установлены общедомовые приборы учета энергоресурсов</t>
  </si>
  <si>
    <t>ВСЕГО за январь-декабрь 2015 года, в том числе:</t>
  </si>
  <si>
    <t xml:space="preserve">Оплачены расходы по обслуживанию 12 камер противопожарного наблюдения за лесами, прилегающими к городу Благовещенску </t>
  </si>
  <si>
    <t xml:space="preserve">Выполнена корректировка проектной документации. Получено положительное заключение государственной экспертизы проектной документации без сметы </t>
  </si>
  <si>
    <t>Фактический объем кассовых расходов, тыс.руб.</t>
  </si>
  <si>
    <t xml:space="preserve">кредиторская задолженность </t>
  </si>
  <si>
    <t>Субсидии юридическим лицам на возмещение затрат, связанных с содержанием газового оборудования, закрепленного за ними на праве хозяйственного ведения</t>
  </si>
  <si>
    <t>Осуществлена государственная регистрация права муниципальной собственности на выявленные 137 бесхозяйные объекты</t>
  </si>
  <si>
    <t xml:space="preserve">Построена скважина в с.Белогорье. Техническая готовность объекта - 100 %. </t>
  </si>
  <si>
    <t>Изготовлено и установлено 5 баннеров, приобретено более 3000 листовок и памяток.</t>
  </si>
  <si>
    <t>Благоустроена территория городского кладбища площадью 18 га</t>
  </si>
  <si>
    <t>Разработана проектная документация. Получено положительное заключение государственной экспертизы проектной документации без сметы и результатов инженерных изысканий и положительное заключение по проверке достоверности определения сметной стоимости. Погашена кредиторская задолженность за работы, выполненные в 2014 году.</t>
  </si>
  <si>
    <t>Разработана проектная документация. Получено положительное заключение государственной экспертизы проектной документации без сметы и результатов инженерных изысканий и положительное заключение по проверке достоверности определения сметной стоимости.</t>
  </si>
  <si>
    <t>Расходы на обеспечение деятельности (оказание услуг, выполнение работ) муниципальных организаций</t>
  </si>
  <si>
    <t>Осуществлено возмещение выпадающих доходов МП "Троллейбусное управление"</t>
  </si>
  <si>
    <t xml:space="preserve">Протяженность построенных автомобильных дорог составила 2,188 км. Объект введен в эксплуатацию. </t>
  </si>
  <si>
    <t>Погашена просроченная кредиторская задолженность за организацию проведения конкурсов по отбору управляющих организаций в 2014 году</t>
  </si>
  <si>
    <t>Погашена просроченная кредиторская задолженность за работы, выполненные в 2014 году</t>
  </si>
  <si>
    <t>Предоставлены населению  услуги в отделениях бань по льготному тарифу в количестве 186,6 тыс.чел./помывок</t>
  </si>
  <si>
    <t>Оплачены расходы за содержание муниципального жилья (коммунальные услуги за январь-декабрь 2015 года)</t>
  </si>
  <si>
    <t>Обеспечена деятельность МКУ "Благовещенский городской архивный и жилищный центр", осуществляющего функции в жилищной сфере</t>
  </si>
  <si>
    <t>Разработана проектная документация на проведение капитального ремонта перекрестка ул. Мухина и ул. Игнатьевское шоссе. Получено положительное заключение государственной экспертизы проектной документации без сметы и результатов инженерных изысканий и положительное заключение по проверке достоверности определения сметной стоимости.</t>
  </si>
  <si>
    <t>Разработана проектная документация на проведение капитального ремонта ул. Мухина от ул. Пролетарская до ул. Зейская. Получено положительное заключение государственной экспертизы проектной документации без сметы и результатов инженерных изысканий и положительное заключение по проверке достоверности определения сметной стоимости.</t>
  </si>
  <si>
    <t>Погашена просроченная кредиторская задолженность за работы, выполненные в 2014 году. Получено разрешение на ввод объекта в эксплуатацию.</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</si>
  <si>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предоставляемых многодетным семьям (проектные работы)</t>
  </si>
  <si>
    <t xml:space="preserve">Проектная документация находится в стадии разработки (техническая готовность - 22%) </t>
  </si>
  <si>
    <t>В течение года выполнялась механизированная уборка улично-дорожной сети в соответствии с нормативными требованиями протяженностью 174 км</t>
  </si>
  <si>
    <t>В течение года выполнялись работы по содержанию и обслуживанию 130 светофорных объектов, плоских дорожных знаков - 1642 ед. Выполнена дорожная разметка  длиной 95,6 тыс.кв.м.</t>
  </si>
  <si>
    <t>Реализовано 1117 льготных проездных билетов  гражданам для проезда в автобусах муниципальных автомобильных маршрутов регулярных перевозок, следующих к местам расположения садовых участков, по которым осуществлено возмещение недополученных доходов.</t>
  </si>
  <si>
    <t xml:space="preserve">Осуществлено возмещение выпадающих доходов МП "Автоколонна 1275" и МП "Троллейбусное управление" за перевозку 9775,1 тыс. пассажиров. </t>
  </si>
  <si>
    <t xml:space="preserve">Осуществлено возмещение выпадающих доходов МП "Автоколонна 1275" за перевозку пассажиров в количестве 1936,7 тыс. чел.  по нерентабельным муниципальным автобусным. </t>
  </si>
  <si>
    <t>Приобретено 9 специализированных автобусов для перевозки пассажиров с ограниченными возможностями передвижения, 9 речевых информаторов и 6 ед. электронных табло с бегущей строкой.</t>
  </si>
  <si>
    <t xml:space="preserve">Погашена просроченная кредиторская задолженность за работы, выполненные в 2014 году
</t>
  </si>
  <si>
    <t xml:space="preserve">Погашена просроченная кредиторская задолженность за работы, выполненные в 2014 году </t>
  </si>
  <si>
    <t xml:space="preserve">Финансовое обеспечение текущей деятельности МУ "Городская диспетчерская служба". Рассмотрено 341  обращение пассажиров на качество обслуживания пассажиров в общественном транспорте.  </t>
  </si>
  <si>
    <t xml:space="preserve">Проведен косметический ремонт Стены памяти на площади Победы </t>
  </si>
  <si>
    <t xml:space="preserve">Работы выполнены в полном объеме. Техническая готовность объекта - 100 %. </t>
  </si>
  <si>
    <t>Выполнена инвентаризация объекта незавершенного строительства и корректировка проектной документации. Техническая готовность объекта 85,34%.</t>
  </si>
  <si>
    <r>
      <t>Площадь неблагоустроенного жилищного фонда, обслуживаемая по льготному тарифу составила 101,1 тыс.м</t>
    </r>
    <r>
      <rPr>
        <vertAlign val="superscript"/>
        <sz val="12"/>
        <rFont val="Times New Roman"/>
        <family val="1"/>
        <charset val="204"/>
      </rPr>
      <t>2</t>
    </r>
    <r>
      <rPr>
        <sz val="12"/>
        <rFont val="Times New Roman"/>
        <family val="1"/>
        <charset val="204"/>
      </rPr>
      <t xml:space="preserve">. Проведен текущий ремонт неблагоустроенного жилищного фонда. </t>
    </r>
  </si>
  <si>
    <t>Содержание объектов газопотребления в безопасном состоянии - 100%.</t>
  </si>
  <si>
    <t xml:space="preserve">Работы выполнены в полном объеме. Введены в эксплуатацию участок № 1 (ул. Зейская от ул. Калинина до ул. 50 лет Октября), участок № 2 (ул. Зейская от ул. Трудовой до ул. Чайковского) </t>
  </si>
  <si>
    <r>
      <t>Площадь отремонтированного жилищного фонда составила 10675,6 м</t>
    </r>
    <r>
      <rPr>
        <vertAlign val="superscript"/>
        <sz val="12"/>
        <rFont val="Times New Roman"/>
        <family val="1"/>
        <charset val="204"/>
      </rPr>
      <t xml:space="preserve">2 </t>
    </r>
    <r>
      <rPr>
        <sz val="12"/>
        <rFont val="Times New Roman"/>
        <family val="1"/>
        <charset val="204"/>
      </rPr>
      <t>(выполнен ремонт балкона по адресу ул.Ленина, 57, разработано проектное решение по адресу Игнатьевское шоссе, 5, осуществлен капитальный ремонт общежития по ул.Пограничная, 132, выполнены работы по ремонту системы водоотведения по ул. Нагорная, 7, обследовано здание общежития в п. Моховая Падь Литер 14)</t>
    </r>
  </si>
  <si>
    <t>Поставка электроэнергии на уличное освещение -100%</t>
  </si>
  <si>
    <r>
      <t>Количество мусора, вывезенного с территорий несанкционированных свалок на полигон ТБО составило 74,1 тыс.м</t>
    </r>
    <r>
      <rPr>
        <vertAlign val="superscript"/>
        <sz val="12"/>
        <rFont val="Times New Roman"/>
        <family val="1"/>
        <charset val="204"/>
      </rPr>
      <t>3</t>
    </r>
    <r>
      <rPr>
        <sz val="12"/>
        <rFont val="Times New Roman"/>
        <family val="1"/>
        <charset val="204"/>
      </rPr>
      <t>. Ликвидировано 65 несанкционированных свалок.</t>
    </r>
    <r>
      <rPr>
        <b/>
        <sz val="14"/>
        <rFont val="Times New Roman"/>
        <family val="1"/>
        <charset val="204"/>
      </rPr>
      <t xml:space="preserve"> </t>
    </r>
  </si>
  <si>
    <t>Выплачена компенсация части родительской платы за присмотр и уход за детьми, осваивающими образовательные программы дошкольного образования 11 058 родителям. Численность детей от 1 года до 7 лет, охваченных программами дошкольного образования составила 12 720 человек.</t>
  </si>
  <si>
    <t xml:space="preserve">Выполнены работы по благоустройству городских территорий (праздничное оформление территории г. Благовещенска к празднованию Нового 2016 года, подготовка города к праздничным мероприятиям). Погашена просроченная кредиторская задолженность за работы, выполненные в 2014 году. </t>
  </si>
  <si>
    <t>Финансовое обеспечение текущей деятельности общеобразовательных учреждений (оплачены услуги Интернета, обеспечены молоком дети из малообеспеченных семей, приобретены аттестаты, учебники). Численность обучающихся по программам общего образования в общеобразовательных организациях составила 24 тыс.человек.</t>
  </si>
  <si>
    <t>Число выпускников - сирот,  детей сирот, обучающихся на подготовительных курсах, сирот, достигших 18 лет, но продолжающих обучение, получающих дополнительные гарантии по социальной поддержке составило 9 человек. Предоставлена дополнительная гарантия 9-ти детям, достигшим 18 лет, но продолжающим обучение.</t>
  </si>
  <si>
    <r>
      <t>Количество опекаемых детей, приемных родителей, получающих вознаграждение составило 527 человек. Осуществлена выплата денежных средств на содержание 500 детей и вознаграждения 27</t>
    </r>
    <r>
      <rPr>
        <b/>
        <sz val="14"/>
        <rFont val="Times New Roman"/>
        <family val="1"/>
        <charset val="204"/>
      </rPr>
      <t xml:space="preserve"> </t>
    </r>
    <r>
      <rPr>
        <sz val="12"/>
        <rFont val="Times New Roman"/>
        <family val="1"/>
        <charset val="204"/>
      </rPr>
      <t>приемным родителям.</t>
    </r>
    <r>
      <rPr>
        <b/>
        <sz val="14"/>
        <rFont val="Times New Roman"/>
        <family val="1"/>
        <charset val="204"/>
      </rPr>
      <t/>
    </r>
  </si>
  <si>
    <t>Произведена частичная оплата стоимости путевок для детей работающих граждан в организации отдыха и оздоровления детей в каникулярное время (пришкольные лагеря - 1057 чел., загородные лагеря - 1195 чел.)</t>
  </si>
  <si>
    <t>Установлено 5 светофорных объектов со звуковым сигналом для слабовидящих людей на ул. Чайковского (район СОШ №17),  ул. Ленина (район СОШ № 22), ул. Дьяченко (район СОШ № 9), на  перекрестках улиц 50 лет Октября -  Ломоносова, Новотроицкое шоссе - микрорайон «Европейский».  Обустроен пешеходный подход к вызывному светофорному объекту по улице Ленина, 285. Установлен транспортный светофорный объект на перекрестке ул. Амурская - ул. Комсомольская.</t>
  </si>
  <si>
    <t xml:space="preserve">Финансовое обеспечение текущей деятельности центра оздоровления и отдыха детей (уплачен земельный налог и налог на имущество организаций) </t>
  </si>
  <si>
    <t>Финансовое обеспечение текущей деятельности управления образования (выплачена заработная плата работникам аппарата управления, оплачены услуги связи, Интернет, программное обеспечение, ремонт картриджей)</t>
  </si>
  <si>
    <t>Финансовое обеспечение деятельности централизованной бухгалтерии управления образования (выплачена заработная плата работникам централизованной бухгалтерии, информационно - аналитическому методическому центру, оплачены услуги связи, программное обеспечение, оплачена подписка на периодические издания). Погашена просроченная кредиторская задолженность за услуги связи, оказанные в 2014 году.</t>
  </si>
  <si>
    <t>Финансовое обеспечение текущей деятельности МУК "Муниципальная информационная библиотечная система (12 библиотек). Модельная библиотека в селе Белогорье обеспечена комплектом компьютерной техники, пополнен книжный фонд. Число зарегистрированных пользователей в муниципальных библиотеках составило 32,3 тыс.человек.</t>
  </si>
  <si>
    <t>Финансовое обеспечение деятельности управления культуры. Погашена просроченная кредиторская задолженность за услуги, оказанные в 2014 году. План мероприятий «Изменения, направленные на повышение эффективности сферы культуры» выполнен на 88,8%.</t>
  </si>
  <si>
    <t>Проведено 76 официальных физкультурных и спортивных мероприятий на территории МУ СОК "Юность"</t>
  </si>
  <si>
    <t>Выполнено благоустройство 1 спортивной площадки на территории МУ СОК «Юность», приобретено 6 специализированных тренажеров.  Приобретено 392 комплекта спортивной формы для участия в соревнованиях, спортивный инвентарь. Нарезана лыжня. Приобретены и установлены уличные тренажеры на территории СОШ № 2.</t>
  </si>
  <si>
    <t xml:space="preserve">Проведено 311 официальных физкультурных и спортивных мероприятий (оплачены расходы, связанные с участием команды г.Благовещенска в Спартакиадах, приобретены кубки, медали, грамоты, оплачена поездка в г.Зея на финал Спартакиады). </t>
  </si>
  <si>
    <t>Проведены городские спортивно-массовые мероприятия: "Оранжевый мяч" , "Кросс нации". Количество участников городских спортивно-массовых мероприятий составило 8970 человек.</t>
  </si>
  <si>
    <t>Выплачена разовая премия 8 спортсменам за высокие спортивные достижения на российском и мировом уровне</t>
  </si>
  <si>
    <t>Обеспечен доступ к 120 видеокамерам единой городской системе видеонаблюдения</t>
  </si>
  <si>
    <t>Оплачены расходы по созданию и содержанию 7  спасательных постов</t>
  </si>
  <si>
    <t xml:space="preserve">Техническая готовность объекта - 82,2%. Погашена просроченная кредиторская задолженность за работы, выполненные в 2014 году. </t>
  </si>
  <si>
    <t>Финансовое обеспечение текущей деятельности управления по делам ГОЧС города Благовещенска, осуществляющего полномочия по безопасности жизнедеятельности населения и территорий</t>
  </si>
  <si>
    <t xml:space="preserve">Частично выполнены работы на I и III пусковых комплексах по ул. Зейская. Техническая готовность объекта - 43,61 %. </t>
  </si>
  <si>
    <t xml:space="preserve">Гранты в форме субсидии начинающим субъектам малого предпринимательства </t>
  </si>
  <si>
    <t xml:space="preserve">Финансовое обеспечение текущей деятельности МАУ "МФЦ".  Предоставление государственных и муниципальных услуг осуществляется в 45 окнах по приему запросов заявителей и выдаче документов. </t>
  </si>
  <si>
    <t xml:space="preserve">Оказано 1176 платных информационных услуг. Приобретен облучатель для дезинфекции хранилища. Погашена просроченная кредиторская задолженность за 2014 год. </t>
  </si>
  <si>
    <t>Продолжительность выпуска в эфир информационной программы по освещению событий общественно-политической и культурной жизни города и Амурской области  составила 13 770 мин.</t>
  </si>
  <si>
    <t>Работы  по капитальному ремонту помещения, расположенного по адресу: ул.50 лет Октября, 8/2 выполнены в полном объеме. Объект передан в муниципальную собственность.</t>
  </si>
  <si>
    <t xml:space="preserve">Внесены изменения в Генеральный план города Благовещенска. </t>
  </si>
  <si>
    <t xml:space="preserve">Финансовое обеспечение текущей деятельности МУ "ГУКС". Выполнение функций технического заказчика. </t>
  </si>
  <si>
    <t>Предоставлены  гранты в форме субсидии на возмещение уплаты первого взноса (аванса) при заключении договора лизинга субъектам малого и среднего предпринимательства 2 субъектам малого и среднего предпринимательства</t>
  </si>
  <si>
    <t>Предоставлены гранты в форме субсидии 45 начинающим предпринимателям</t>
  </si>
  <si>
    <t>Погашена просроченная кредиторская задолженность за приобретение программного продукта ГИС "Zulu" в 2014 году</t>
  </si>
  <si>
    <t>Финансовое обеспечение деятельности МБУК "Городской дом культуры", МАУК "Общественно-культурный центр". Погашена просроченная кредиторская задолженность за  2014 год. Посещаемость учреждений культуры составила 510,5 тыс.человек.</t>
  </si>
  <si>
    <t>Финансовое обеспечение деятельности МБУ "Централизованная бухгалтерия сферы культуры". Погашена просроченная кредиторская задолженность за 2014 год. Среднемесячная заработная плата работников муниципальных учреждений культуры составила 22,8 тыс.рублей.</t>
  </si>
  <si>
    <t xml:space="preserve">Проведено 140 массовых мероприятий, направленных  на реализацию основных направлений, участие приняло 9051 молодых людей. (выплачена премия 8 победителям городского конкурса "Студент года - 2015"  и дополнительная премия 4 участникам, проведено 3 мероприятия в рамках городской молодёжной акции,  посвященной 70-летию победы в ВОВ: "Вальс Победы", "Спасибо", "День победы"). Погашена кредиторская задолженность за 2014 год. </t>
  </si>
  <si>
    <t>Финансовое обеспечение текущей деятельности МБУ Центр развития молодежных и общественных инициатив "Выбор". Проведено 2533 мероприятий с подростками и молодежью, в том числе мероприятия по организации занятости и трудоустройства молодежи, а также деятельности профильных трудовых отрядов. Проведено 187 мероприятий по поддержке деятельности социально-ориентированных некоммерческих организаций. Приняли участие в мероприятиях по работе с подростками и молодежью 11480 молодых людей, в мероприятиях занятости и трудоустройства молодежи, в деятельности профильных трудовых отрядов 3909 молодых людей, в мероприятиях по оказанию поддержки деятельности социально-ориентированных некоммерческих организаций 3801 молодых людей. Погашена кредиторская задолженность за  2014 год.</t>
  </si>
  <si>
    <t xml:space="preserve">Проведены конкурсы "Лучший предприниматель города Благовещенска", конкурс кулинарного мастерства среди предприятий торговли. Организовано выставочное место на "АмурЭкспоФорум-2015". Изготовлены баннеры для участия в выставках- ярмарках. Погашена кредиторская задолженность за 2014 год. Приняло участие в "АмурЭкспоФорум-2015" 214 человек. </t>
  </si>
  <si>
    <r>
      <t>В газете "Благовещенск" опубликованы муниципальные правовые акты и иная официальная информация площадью 906890 см</t>
    </r>
    <r>
      <rPr>
        <vertAlign val="superscript"/>
        <sz val="12"/>
        <rFont val="Times New Roman"/>
        <family val="1"/>
        <charset val="204"/>
      </rPr>
      <t>2</t>
    </r>
    <r>
      <rPr>
        <sz val="12"/>
        <rFont val="Times New Roman"/>
        <family val="1"/>
        <charset val="204"/>
      </rPr>
      <t>. Погашена кредиторская задолженность за 2014 год.</t>
    </r>
  </si>
  <si>
    <t>Выполнены работы по строительству дворовых уборных для жилых домов неблагоустроенного жилого фонда по адресам: ул. Фрунзе, 23; пер.Связной, 11, Горького, 240/2, Б.Хмельницкого, 15</t>
  </si>
  <si>
    <t xml:space="preserve">Работы выполнены в полном объеме. Пристройка крытого катка на территории МАОУ ДО "ДЮСШ № 3 г.Благовещенска" сдана в эксплуатацию. </t>
  </si>
  <si>
    <t xml:space="preserve">В течение года производилась оплата лизинговых платежей за автобусы, приобретенные в 2012 году МП "Автоколонна 1275" в количестве 32 ед. (10 ед. DAEWOO BS106, 6 ед.  DAEWOO BH120, 16 ед. Isuzu Богдан).        </t>
  </si>
  <si>
    <t>Капитальный ремонт ливневой канализации по ул.Мухина - ул.Пролетарская</t>
  </si>
  <si>
    <t>Капитальный ремонт ливневой канализации по ул.Горького - ул.Комсомольская</t>
  </si>
  <si>
    <t>Выполнены работы по содержанию светильников наружного освещения в количестве 11930 шт., техническому обслуживанию муниципальных сетей наружного освещения протяженностью 473 км</t>
  </si>
  <si>
    <r>
      <t>Выполнены работы по озеленению мест общего пользования площадью 201,2 тыс.м</t>
    </r>
    <r>
      <rPr>
        <vertAlign val="superscript"/>
        <sz val="12"/>
        <rFont val="Times New Roman"/>
        <family val="1"/>
        <charset val="204"/>
      </rPr>
      <t>2</t>
    </r>
  </si>
  <si>
    <t>Финансовое обеспечение текущей деятельности управления жилищно-коммунального хозяйства (выплачена заработная плата работникам УЖКХ, уплачен налог на имущество организаций)</t>
  </si>
  <si>
    <t>Финансовое обеспечение текущей деятельности дошкольных и общеобразовательных учреждений. Погашена кредиторская задолженность за 2014 год. Количество общеобразовательных организаций, осуществляющих инновационную деятельность в общем числе общеобразовательных организаций составило 14 ед. Число обучающихся по программам общего образования, участвующих в олимпиадах и конкурсах различного уровня, в общей численности учащихся по программам общего образования составило 8655 чел. Число детей-инвалидов, которым ежегодно обеспечивается возможность дистанционного или инклюзивного обучения составило 12 человек.</t>
  </si>
  <si>
    <t xml:space="preserve">Выполнены работы по установке пандусов в МАОУ "Школа № 22 г. Благовещенска" и МАОУ "Гимназия № 25 г. Благовещенска"  </t>
  </si>
  <si>
    <t>Финансовое обеспечение текущей деятельности отдела по охране детства. Число специалистов, которым созданы  необходимые условия для осуществления полномочий по опеке и попечительству составило 9 человек.</t>
  </si>
  <si>
    <t>Число детей, оставшихся без попечения родителей, передаваемых на воспитание в семьи, обеспеченных единовременным пособием составило 26 человек. Выплачено 26 единовременных пособий при передаче детей на воспитание в семью.</t>
  </si>
  <si>
    <t>Проведены профильные смены в 10 образовательных  организациях, в каникулярное время отдохнуло 587 учащихся. Удельный вес детей, находящихся в трудной жизненной ситуации, которые оздоровлены, от общего числа детей данной категории составило 56 % при плановом значении 54 %. Количество оздоровленных детей-сирот, от общего числа детей данной категории увеличилось на 79 человек по сравнению с прошлым годом.</t>
  </si>
  <si>
    <t xml:space="preserve">Народное творчество и культурно -досуговая деятельность </t>
  </si>
  <si>
    <t>Выплачена стипендия 6 работникам муниципальной сферы культуры. Профинансировано 22 проекта в рамках муниципального гранта в сфере культуры. Среднемесячная заработная плата педагогических работников учреждений дополнительного образования детей  сферы культуры составила 26,6 тыс.рублей.</t>
  </si>
  <si>
    <t>Проведено 4 мероприятия для лиц с ограниченными возможностями здоровья: спартакиада среди лиц с ограниченными возможностями здоровья, соревнования по шахматам, соревнования по бильярду, соревнования по адаптивному конному спорту. Установлено 6 уличных тренажеров, приобретен и установлен уличный информационный стенд, выплачены учебно-тренировочные сборы, оплачена работа судейских бригад.</t>
  </si>
  <si>
    <t xml:space="preserve">Предоставлены  гранты в форме субсидии 30 субъектам малого и среднего предпринимательства. Профинансирован грант (остаток субсидии) в размере 190,0 тыс.руб. по программе 2014 года. </t>
  </si>
  <si>
    <t>Строительство здания бизнес - инкубатора (проектные работы)</t>
  </si>
  <si>
    <t>Капитальный ремонт сетей тепло -водоснабжения по ул. Пионерская между ул. Зейская и ул. Ленина</t>
  </si>
  <si>
    <t xml:space="preserve">Выполнен капитальный ремонт сетей тепло -водоснабжения по ул. Пионерская между ул. Зейская и ул. Ленина. Техническая готовность объекта - 100 %. </t>
  </si>
  <si>
    <t>Финансовое обеспечение текущей деятельности МБУДО "Художественная школа", МБУДО "Музыкальная школа",  МБУДО "Центральная детская школа искусств", МБУДО "Школа искусств села Белогорье". Включено в систему дополнительного образования в сфере культуры  1396 детей.</t>
  </si>
  <si>
    <t>Капитальный ремонт перекрестка ул.Мухина и ул. Игнатьевское шоссе (проектные работы)</t>
  </si>
  <si>
    <t>Капитальный ремонт ул.Мухина от ул. Пролетарская до ул.Зейская (проектные работы)</t>
  </si>
  <si>
    <t xml:space="preserve">Сформированы и поставлены на государственный  кадастровый учет 170 земельных участков для муниципальных нужд. Сформированы и поставлены на государственный  кадастровый учет 100 земельных участков под многоквартирными домами. Общее количество сформированных и поставленных на ГКУ земельных участков нарастающим итогом нарастающим итогом составило 1297. Погашена кредиторская задолженность за 2014 год. </t>
  </si>
  <si>
    <t>Информация о реализации муниципальных программ  на территории муниципального образования города Благовещенска             за январь - декабрь 2015 года</t>
  </si>
  <si>
    <t>Капитальные вложения в объекты муниципальной собственности</t>
  </si>
  <si>
    <t>Прочие расходы</t>
  </si>
  <si>
    <t>Капитальные вложения в объекты муниципальной собственности:</t>
  </si>
  <si>
    <t>Прочие расходы:</t>
  </si>
  <si>
    <t>Капитальные вложения в объекты  муниципальной  собственности</t>
  </si>
  <si>
    <t>Разработана проектная документация на  строительство дорог в районе "5-ой стройки". Погашена просроченная кредиторская задолженность за 2014 год.</t>
  </si>
  <si>
    <t xml:space="preserve">Выполнено асфальтобетонное покрытие ул. Зелёная от ул. 50 лет Октября до внутриквартального проезда протяженностью 0,25 км. Выполнены работы в гравийном исполнении по ул. Шафира, ул. Муравьева-Амурского протяженностью 1,073 км. Погашена просроченная кредиторская задолженность за работы, выполненные в 2014 году. </t>
  </si>
  <si>
    <t xml:space="preserve">Построены автомобильные дороги протяженностью  974,2 м. Объект введен в эксплуатацию. Погашена просроченная кредиторская задолженность за работы, выполненные в 2014 году. </t>
  </si>
  <si>
    <t xml:space="preserve">Построены автомобильные дороги протяженностью 628,63 м. Объект введен в эксплуатацию. Погашена просроченная кредиторская задолженность за работы, выполненные в 2014 году. </t>
  </si>
  <si>
    <t>Приведены к нормативным требованиям автомобильные дороги протяженностью 24,6 км. Отремонтированы пешеходные тротуары площадью 0,668  тыс.кв.м. Погашена просроченная кредиторская задолженность за работы, выполненные в 2014 году.</t>
  </si>
  <si>
    <t xml:space="preserve">Финансовое обеспечение текущей деятельности 22 дошкольных образовательных учреждений (приобретена компьютерная техника, спортивный инвентарь и оборудование в детские сады). Численность детей в возрасте от 0 до 3 лет, охваченных программами поддержки раннего развития в общей численности детей соответствующего возраста составила 2510 человек.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</si>
</sst>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0"/>
      <name val="Arial"/>
    </font>
    <font>
      <b/>
      <sz val="18"/>
      <name val="Times New Roman"/>
      <family val="1"/>
      <charset val="204"/>
    </font>
    <font>
      <b/>
      <sz val="11"/>
      <name val="Times New Roman"/>
      <family val="1"/>
      <charset val="204"/>
    </font>
    <font>
      <i/>
      <sz val="12"/>
      <name val="Times New Roman"/>
      <family val="1"/>
      <charset val="204"/>
    </font>
    <font>
      <b/>
      <sz val="12"/>
      <name val="Times New Roman"/>
      <family val="1"/>
      <charset val="204"/>
    </font>
    <font>
      <sz val="12"/>
      <name val="Times New Roman"/>
      <family val="1"/>
      <charset val="204"/>
    </font>
    <font>
      <b/>
      <i/>
      <sz val="13"/>
      <name val="Times New Roman"/>
      <family val="1"/>
      <charset val="204"/>
    </font>
    <font>
      <sz val="10"/>
      <name val="Arial"/>
      <family val="2"/>
      <charset val="204"/>
    </font>
    <font>
      <sz val="8"/>
      <name val="Arial"/>
      <family val="2"/>
      <charset val="204"/>
    </font>
    <font>
      <sz val="12"/>
      <color indexed="8"/>
      <name val="Times New Roman"/>
      <family val="1"/>
      <charset val="204"/>
    </font>
    <font>
      <b/>
      <sz val="11"/>
      <color indexed="8"/>
      <name val="Times New Roman"/>
      <family val="1"/>
      <charset val="204"/>
    </font>
    <font>
      <sz val="12"/>
      <color indexed="8"/>
      <name val="Times New Roman"/>
      <family val="1"/>
      <charset val="204"/>
    </font>
    <font>
      <b/>
      <sz val="12"/>
      <color indexed="8"/>
      <name val="Times New Roman"/>
      <family val="1"/>
      <charset val="204"/>
    </font>
    <font>
      <i/>
      <sz val="12"/>
      <color indexed="8"/>
      <name val="Times New Roman"/>
      <family val="1"/>
      <charset val="204"/>
    </font>
    <font>
      <sz val="12"/>
      <color theme="1"/>
      <name val="Times New Roman"/>
      <family val="1"/>
      <charset val="204"/>
    </font>
    <font>
      <b/>
      <sz val="12"/>
      <color theme="1"/>
      <name val="Times New Roman"/>
      <family val="1"/>
      <charset val="204"/>
    </font>
    <font>
      <i/>
      <sz val="12"/>
      <color theme="1"/>
      <name val="Times New Roman"/>
      <family val="1"/>
      <charset val="204"/>
    </font>
    <font>
      <i/>
      <sz val="11"/>
      <color theme="1"/>
      <name val="Times New Roman"/>
      <family val="1"/>
      <charset val="204"/>
    </font>
    <font>
      <sz val="11"/>
      <color theme="1"/>
      <name val="Times New Roman"/>
      <family val="1"/>
      <charset val="204"/>
    </font>
    <font>
      <sz val="12"/>
      <name val="Arial"/>
      <family val="2"/>
      <charset val="204"/>
    </font>
    <font>
      <b/>
      <sz val="14"/>
      <name val="Times New Roman"/>
      <family val="1"/>
      <charset val="204"/>
    </font>
    <font>
      <vertAlign val="superscript"/>
      <sz val="12"/>
      <name val="Times New Roman"/>
      <family val="1"/>
      <charset val="204"/>
    </font>
    <font>
      <i/>
      <sz val="10"/>
      <name val="Arial"/>
      <family val="2"/>
      <charset val="204"/>
    </font>
  </fonts>
  <fills count="2">
    <fill>
      <patternFill patternType="none"/>
    </fill>
    <fill>
      <patternFill patternType="gray125"/>
    </fill>
  </fills>
  <borders count="1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34">
    <xf numFmtId="0" fontId="0" fillId="0" borderId="0" xfId="0"/>
    <xf numFmtId="0" fontId="0" fillId="0" borderId="0" xfId="0" applyFill="1"/>
    <xf numFmtId="0" fontId="7" fillId="0" borderId="0" xfId="0" applyFont="1" applyFill="1"/>
    <xf numFmtId="1" fontId="2" fillId="0" borderId="2" xfId="0" applyNumberFormat="1" applyFont="1" applyFill="1" applyBorder="1" applyAlignment="1">
      <alignment horizontal="center" vertical="center"/>
    </xf>
    <xf numFmtId="0" fontId="0" fillId="0" borderId="0" xfId="0" applyFill="1" applyAlignment="1">
      <alignment vertical="center"/>
    </xf>
    <xf numFmtId="164" fontId="0" fillId="0" borderId="0" xfId="0" applyNumberFormat="1" applyFill="1"/>
    <xf numFmtId="4" fontId="5" fillId="0" borderId="2"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1" fontId="5" fillId="0" borderId="2" xfId="0" applyNumberFormat="1" applyFont="1" applyFill="1" applyBorder="1" applyAlignment="1">
      <alignment horizontal="left" wrapText="1"/>
    </xf>
    <xf numFmtId="4" fontId="14" fillId="0" borderId="2" xfId="0" applyNumberFormat="1" applyFont="1" applyFill="1" applyBorder="1" applyAlignment="1">
      <alignment horizontal="center" vertical="center" wrapText="1"/>
    </xf>
    <xf numFmtId="1" fontId="4" fillId="0" borderId="2" xfId="0" applyNumberFormat="1" applyFont="1" applyFill="1" applyBorder="1" applyAlignment="1">
      <alignment horizontal="left" vertical="center" wrapText="1"/>
    </xf>
    <xf numFmtId="1" fontId="4" fillId="0" borderId="2" xfId="0" applyNumberFormat="1" applyFont="1" applyFill="1" applyBorder="1" applyAlignment="1">
      <alignment horizontal="left" wrapText="1"/>
    </xf>
    <xf numFmtId="4" fontId="15" fillId="0" borderId="2" xfId="0" applyNumberFormat="1" applyFont="1" applyFill="1" applyBorder="1" applyAlignment="1">
      <alignment horizontal="center" vertical="center" wrapText="1"/>
    </xf>
    <xf numFmtId="1" fontId="3" fillId="0" borderId="2" xfId="0" applyNumberFormat="1" applyFont="1" applyFill="1" applyBorder="1" applyAlignment="1">
      <alignment horizontal="right" wrapText="1"/>
    </xf>
    <xf numFmtId="0" fontId="5" fillId="0" borderId="2" xfId="0" applyFont="1" applyFill="1" applyBorder="1" applyAlignment="1">
      <alignment vertical="center" wrapText="1"/>
    </xf>
    <xf numFmtId="1" fontId="3" fillId="0" borderId="2" xfId="0" applyNumberFormat="1" applyFont="1" applyFill="1" applyBorder="1" applyAlignment="1">
      <alignment horizontal="right" vertical="center" wrapText="1"/>
    </xf>
    <xf numFmtId="0" fontId="12" fillId="0" borderId="2" xfId="0" applyFont="1" applyFill="1" applyBorder="1" applyAlignment="1">
      <alignment vertical="center" wrapText="1"/>
    </xf>
    <xf numFmtId="4" fontId="4" fillId="0" borderId="2" xfId="0" applyNumberFormat="1" applyFont="1" applyFill="1" applyBorder="1" applyAlignment="1">
      <alignment vertical="center" wrapText="1"/>
    </xf>
    <xf numFmtId="0" fontId="5" fillId="0" borderId="2" xfId="0" applyFont="1" applyFill="1" applyBorder="1" applyAlignment="1">
      <alignment horizontal="left" vertical="center" wrapText="1"/>
    </xf>
    <xf numFmtId="0" fontId="14" fillId="0" borderId="2" xfId="0" applyFont="1" applyFill="1" applyBorder="1" applyAlignment="1">
      <alignment vertical="top" wrapText="1"/>
    </xf>
    <xf numFmtId="1" fontId="5" fillId="0" borderId="2" xfId="0" applyNumberFormat="1" applyFont="1" applyFill="1" applyBorder="1" applyAlignment="1">
      <alignment horizontal="left" vertical="center" wrapText="1"/>
    </xf>
    <xf numFmtId="0" fontId="9" fillId="0" borderId="2" xfId="0" applyFont="1" applyFill="1" applyBorder="1" applyAlignment="1">
      <alignment horizontal="left" vertical="center" wrapText="1"/>
    </xf>
    <xf numFmtId="1" fontId="5" fillId="0" borderId="2" xfId="0" applyNumberFormat="1" applyFont="1" applyFill="1" applyBorder="1" applyAlignment="1">
      <alignment horizontal="left" vertical="top" wrapText="1"/>
    </xf>
    <xf numFmtId="0" fontId="5" fillId="0" borderId="2" xfId="0" applyFont="1" applyFill="1" applyBorder="1" applyAlignment="1">
      <alignment horizontal="left" vertical="top" wrapText="1"/>
    </xf>
    <xf numFmtId="0" fontId="16" fillId="0" borderId="2" xfId="0" applyFont="1" applyFill="1" applyBorder="1" applyAlignment="1">
      <alignment vertical="top" wrapText="1"/>
    </xf>
    <xf numFmtId="4" fontId="5" fillId="0" borderId="2" xfId="0" applyNumberFormat="1" applyFont="1" applyFill="1" applyBorder="1" applyAlignment="1">
      <alignment vertical="center" wrapText="1"/>
    </xf>
    <xf numFmtId="0" fontId="4" fillId="0" borderId="0" xfId="0" applyFont="1" applyFill="1" applyBorder="1" applyAlignment="1">
      <alignment horizontal="center" shrinkToFit="1"/>
    </xf>
    <xf numFmtId="4" fontId="4" fillId="0" borderId="3" xfId="0" applyNumberFormat="1" applyFont="1" applyFill="1" applyBorder="1" applyAlignment="1">
      <alignment vertical="center" wrapText="1"/>
    </xf>
    <xf numFmtId="0" fontId="5" fillId="0" borderId="0" xfId="0" applyFont="1" applyFill="1" applyAlignment="1">
      <alignment vertical="center"/>
    </xf>
    <xf numFmtId="0" fontId="3" fillId="0" borderId="2" xfId="0" applyFont="1" applyFill="1" applyBorder="1" applyAlignment="1">
      <alignment horizontal="right" vertical="center" wrapText="1"/>
    </xf>
    <xf numFmtId="0" fontId="4" fillId="0" borderId="2" xfId="0" applyFont="1" applyFill="1" applyBorder="1" applyAlignment="1">
      <alignment horizontal="left"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164" fontId="5" fillId="0" borderId="2" xfId="0" applyNumberFormat="1" applyFont="1" applyFill="1" applyBorder="1" applyAlignment="1">
      <alignment horizontal="center" vertical="center"/>
    </xf>
    <xf numFmtId="164" fontId="4"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wrapText="1"/>
    </xf>
    <xf numFmtId="1" fontId="4" fillId="0" borderId="3" xfId="0" applyNumberFormat="1" applyFont="1" applyFill="1" applyBorder="1" applyAlignment="1">
      <alignment horizontal="center" vertical="center"/>
    </xf>
    <xf numFmtId="0" fontId="4" fillId="0" borderId="2" xfId="0" applyFont="1" applyFill="1" applyBorder="1" applyAlignment="1">
      <alignment vertical="center" wrapText="1"/>
    </xf>
    <xf numFmtId="164" fontId="14" fillId="0" borderId="2" xfId="0" applyNumberFormat="1" applyFont="1" applyFill="1" applyBorder="1" applyAlignment="1">
      <alignment horizontal="center" vertical="center" wrapText="1"/>
    </xf>
    <xf numFmtId="49" fontId="5" fillId="0" borderId="2" xfId="0" applyNumberFormat="1" applyFont="1" applyFill="1" applyBorder="1" applyAlignment="1" applyProtection="1">
      <alignment horizontal="left" vertical="center" wrapText="1"/>
    </xf>
    <xf numFmtId="0" fontId="5" fillId="0" borderId="2" xfId="0" applyFont="1" applyFill="1" applyBorder="1" applyAlignment="1">
      <alignment horizontal="justify" vertical="top" wrapText="1"/>
    </xf>
    <xf numFmtId="164" fontId="15" fillId="0" borderId="2" xfId="0" applyNumberFormat="1" applyFont="1" applyFill="1" applyBorder="1" applyAlignment="1">
      <alignment horizontal="center" vertical="center" wrapText="1"/>
    </xf>
    <xf numFmtId="164" fontId="9" fillId="0" borderId="2" xfId="0" applyNumberFormat="1" applyFont="1" applyFill="1" applyBorder="1" applyAlignment="1">
      <alignment horizontal="center" vertical="center" wrapText="1"/>
    </xf>
    <xf numFmtId="1" fontId="5" fillId="0" borderId="2" xfId="0" applyNumberFormat="1" applyFont="1" applyFill="1" applyBorder="1" applyAlignment="1">
      <alignment wrapText="1"/>
    </xf>
    <xf numFmtId="0" fontId="1" fillId="0" borderId="0" xfId="0" applyFont="1" applyFill="1" applyBorder="1" applyAlignment="1">
      <alignment horizontal="center" shrinkToFit="1"/>
    </xf>
    <xf numFmtId="0" fontId="4" fillId="0" borderId="10" xfId="0" applyFont="1" applyFill="1" applyBorder="1" applyAlignment="1">
      <alignment horizontal="center" vertical="center" wrapText="1"/>
    </xf>
    <xf numFmtId="164" fontId="4" fillId="0" borderId="11" xfId="0"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xf>
    <xf numFmtId="0" fontId="22" fillId="0" borderId="0" xfId="0" applyFont="1" applyFill="1"/>
    <xf numFmtId="0" fontId="5" fillId="0" borderId="2" xfId="0" applyFont="1" applyFill="1" applyBorder="1" applyAlignment="1">
      <alignment horizontal="left"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9" xfId="0" applyFill="1" applyBorder="1" applyAlignment="1">
      <alignment horizontal="center" vertical="center" wrapText="1"/>
    </xf>
    <xf numFmtId="1" fontId="5" fillId="0" borderId="5" xfId="0" applyNumberFormat="1" applyFont="1" applyFill="1" applyBorder="1" applyAlignment="1">
      <alignment horizontal="left" vertical="center" wrapText="1"/>
    </xf>
    <xf numFmtId="0" fontId="0" fillId="0" borderId="6" xfId="0" applyFill="1" applyBorder="1" applyAlignment="1">
      <alignment horizontal="left" wrapText="1"/>
    </xf>
    <xf numFmtId="0" fontId="0" fillId="0" borderId="4" xfId="0" applyFill="1" applyBorder="1" applyAlignment="1">
      <alignment horizontal="left" wrapText="1"/>
    </xf>
    <xf numFmtId="49" fontId="5"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1" xfId="0" applyFont="1" applyFill="1" applyBorder="1" applyAlignment="1">
      <alignment horizontal="center" vertical="center" wrapText="1"/>
    </xf>
    <xf numFmtId="0" fontId="0" fillId="0" borderId="3" xfId="0" applyFill="1" applyBorder="1" applyAlignment="1">
      <alignment vertical="center" wrapText="1"/>
    </xf>
    <xf numFmtId="0" fontId="0" fillId="0" borderId="1" xfId="0"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5" xfId="0" applyFont="1" applyFill="1" applyBorder="1" applyAlignment="1">
      <alignment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49" fontId="9" fillId="0" borderId="1" xfId="0" applyNumberFormat="1" applyFont="1" applyFill="1" applyBorder="1" applyAlignment="1">
      <alignment horizontal="center" vertical="center" wrapText="1"/>
    </xf>
    <xf numFmtId="49" fontId="18"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49" fontId="11" fillId="0" borderId="1" xfId="0" applyNumberFormat="1" applyFont="1" applyFill="1" applyBorder="1" applyAlignment="1">
      <alignment wrapText="1"/>
    </xf>
    <xf numFmtId="0" fontId="18" fillId="0" borderId="1" xfId="0" applyFont="1" applyFill="1" applyBorder="1" applyAlignment="1">
      <alignment wrapText="1"/>
    </xf>
    <xf numFmtId="0" fontId="19" fillId="0" borderId="1" xfId="0"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3" fillId="0" borderId="3" xfId="0" applyFont="1" applyFill="1" applyBorder="1" applyAlignment="1">
      <alignment horizontal="left" wrapText="1"/>
    </xf>
    <xf numFmtId="0" fontId="19" fillId="0" borderId="6" xfId="0" applyFont="1" applyFill="1" applyBorder="1" applyAlignment="1">
      <alignment horizontal="left" wrapText="1"/>
    </xf>
    <xf numFmtId="0" fontId="19" fillId="0" borderId="4" xfId="0" applyFont="1" applyFill="1" applyBorder="1" applyAlignment="1">
      <alignment horizontal="left" wrapText="1"/>
    </xf>
    <xf numFmtId="0" fontId="0" fillId="0" borderId="6" xfId="0" applyFill="1" applyBorder="1" applyAlignment="1">
      <alignment vertical="center" wrapText="1"/>
    </xf>
    <xf numFmtId="0" fontId="0" fillId="0" borderId="4" xfId="0" applyFill="1" applyBorder="1" applyAlignment="1">
      <alignment vertical="center" wrapText="1"/>
    </xf>
    <xf numFmtId="0" fontId="5" fillId="0" borderId="3" xfId="0" applyFont="1" applyFill="1" applyBorder="1" applyAlignment="1">
      <alignment horizontal="left" vertical="center" wrapText="1"/>
    </xf>
    <xf numFmtId="0" fontId="0" fillId="0" borderId="3" xfId="0" applyFill="1" applyBorder="1" applyAlignment="1">
      <alignment horizontal="left" vertical="center" wrapText="1"/>
    </xf>
    <xf numFmtId="0" fontId="0" fillId="0" borderId="1" xfId="0" applyFill="1" applyBorder="1" applyAlignment="1">
      <alignment wrapText="1"/>
    </xf>
    <xf numFmtId="11" fontId="5" fillId="0" borderId="3" xfId="0" applyNumberFormat="1" applyFont="1" applyFill="1" applyBorder="1" applyAlignment="1">
      <alignment vertical="center" wrapText="1"/>
    </xf>
    <xf numFmtId="1" fontId="5" fillId="0" borderId="3" xfId="0" applyNumberFormat="1" applyFont="1" applyFill="1" applyBorder="1" applyAlignment="1">
      <alignment horizontal="left" vertical="center" wrapText="1"/>
    </xf>
    <xf numFmtId="0" fontId="0" fillId="0" borderId="3" xfId="0" applyFill="1" applyBorder="1" applyAlignment="1">
      <alignment horizontal="left" wrapText="1"/>
    </xf>
    <xf numFmtId="1" fontId="5" fillId="0" borderId="6" xfId="0" applyNumberFormat="1" applyFont="1" applyFill="1" applyBorder="1" applyAlignment="1">
      <alignment horizontal="left" vertical="center" wrapText="1"/>
    </xf>
    <xf numFmtId="0" fontId="19" fillId="0" borderId="6"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0" fillId="0" borderId="8" xfId="0" applyFont="1" applyFill="1" applyBorder="1" applyAlignment="1">
      <alignment vertical="center" wrapText="1"/>
    </xf>
    <xf numFmtId="0" fontId="18" fillId="0" borderId="8" xfId="0" applyFont="1" applyFill="1" applyBorder="1" applyAlignment="1">
      <alignment vertical="center" wrapText="1"/>
    </xf>
    <xf numFmtId="0" fontId="0" fillId="0" borderId="8" xfId="0" applyFill="1" applyBorder="1" applyAlignment="1">
      <alignment vertical="center" wrapText="1"/>
    </xf>
    <xf numFmtId="0" fontId="0" fillId="0" borderId="9" xfId="0" applyFill="1" applyBorder="1" applyAlignment="1">
      <alignment vertical="center" wrapText="1"/>
    </xf>
    <xf numFmtId="1" fontId="4" fillId="0" borderId="5" xfId="0" applyNumberFormat="1" applyFont="1" applyFill="1" applyBorder="1" applyAlignment="1">
      <alignment horizontal="left" wrapText="1"/>
    </xf>
    <xf numFmtId="0" fontId="1" fillId="0" borderId="0" xfId="0" applyFont="1" applyFill="1" applyBorder="1" applyAlignment="1">
      <alignment horizontal="center" vertical="center" wrapText="1" shrinkToFit="1"/>
    </xf>
    <xf numFmtId="0" fontId="19" fillId="0" borderId="0" xfId="0" applyFont="1" applyFill="1" applyAlignment="1">
      <alignmen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6" xfId="0" applyFill="1" applyBorder="1" applyAlignment="1">
      <alignment wrapText="1"/>
    </xf>
    <xf numFmtId="0" fontId="0" fillId="0" borderId="4" xfId="0" applyFill="1" applyBorder="1" applyAlignment="1">
      <alignment wrapText="1"/>
    </xf>
    <xf numFmtId="0" fontId="0" fillId="0" borderId="8" xfId="0" applyFill="1" applyBorder="1" applyAlignment="1">
      <alignment wrapText="1"/>
    </xf>
    <xf numFmtId="0" fontId="0" fillId="0" borderId="9" xfId="0" applyFill="1" applyBorder="1" applyAlignment="1">
      <alignment wrapText="1"/>
    </xf>
    <xf numFmtId="0" fontId="5" fillId="0" borderId="3" xfId="0" applyFont="1" applyFill="1" applyBorder="1" applyAlignment="1">
      <alignment horizontal="justify" vertical="center" wrapText="1"/>
    </xf>
    <xf numFmtId="0" fontId="19" fillId="0" borderId="3" xfId="0" applyFont="1" applyFill="1" applyBorder="1" applyAlignment="1">
      <alignment wrapText="1"/>
    </xf>
    <xf numFmtId="49" fontId="9" fillId="0" borderId="1" xfId="0" applyNumberFormat="1" applyFont="1" applyFill="1" applyBorder="1" applyAlignment="1">
      <alignment wrapText="1"/>
    </xf>
    <xf numFmtId="1" fontId="5" fillId="0" borderId="4" xfId="0" applyNumberFormat="1" applyFont="1" applyFill="1" applyBorder="1" applyAlignment="1">
      <alignment horizontal="left" vertical="center" wrapText="1"/>
    </xf>
    <xf numFmtId="49" fontId="5" fillId="0" borderId="7"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0" fillId="0" borderId="6" xfId="0" applyFill="1" applyBorder="1" applyAlignment="1">
      <alignment horizontal="left" vertical="center" wrapText="1"/>
    </xf>
    <xf numFmtId="0" fontId="0" fillId="0" borderId="4" xfId="0" applyFill="1" applyBorder="1" applyAlignment="1">
      <alignment horizontal="left" vertical="center" wrapText="1"/>
    </xf>
    <xf numFmtId="0" fontId="19" fillId="0" borderId="3" xfId="0" applyFont="1" applyFill="1" applyBorder="1" applyAlignment="1">
      <alignment horizontal="left" wrapText="1"/>
    </xf>
    <xf numFmtId="0" fontId="5" fillId="0" borderId="3" xfId="0" applyNumberFormat="1" applyFont="1" applyFill="1" applyBorder="1" applyAlignment="1">
      <alignment horizontal="left" vertical="center" wrapText="1"/>
    </xf>
    <xf numFmtId="0" fontId="19" fillId="0" borderId="3" xfId="0" applyFont="1" applyFill="1" applyBorder="1" applyAlignment="1">
      <alignment horizontal="left" vertical="center" wrapText="1"/>
    </xf>
    <xf numFmtId="0" fontId="3" fillId="0" borderId="7" xfId="0" applyFont="1" applyFill="1" applyBorder="1" applyAlignment="1">
      <alignment horizontal="right" vertical="center" wrapText="1"/>
    </xf>
    <xf numFmtId="0" fontId="0" fillId="0" borderId="8" xfId="0" applyBorder="1" applyAlignment="1">
      <alignment vertical="center" wrapText="1"/>
    </xf>
    <xf numFmtId="0" fontId="0" fillId="0" borderId="9" xfId="0" applyBorder="1" applyAlignment="1">
      <alignment vertical="center" wrapText="1"/>
    </xf>
    <xf numFmtId="4" fontId="4" fillId="0" borderId="5" xfId="0" applyNumberFormat="1" applyFont="1" applyFill="1" applyBorder="1" applyAlignment="1">
      <alignment vertical="center" wrapText="1"/>
    </xf>
    <xf numFmtId="0" fontId="0" fillId="0" borderId="6" xfId="0" applyBorder="1" applyAlignment="1">
      <alignment vertical="center"/>
    </xf>
    <xf numFmtId="0" fontId="0" fillId="0" borderId="4" xfId="0" applyBorder="1" applyAlignment="1">
      <alignment vertical="center"/>
    </xf>
    <xf numFmtId="0" fontId="4" fillId="0" borderId="7" xfId="0" applyFont="1" applyFill="1" applyBorder="1" applyAlignment="1">
      <alignment vertical="center" wrapText="1"/>
    </xf>
    <xf numFmtId="1" fontId="5" fillId="0" borderId="5" xfId="0" applyNumberFormat="1" applyFont="1" applyFill="1" applyBorder="1" applyAlignment="1">
      <alignment horizontal="left" wrapText="1"/>
    </xf>
    <xf numFmtId="0" fontId="4" fillId="0" borderId="8" xfId="0" applyFont="1" applyFill="1" applyBorder="1" applyAlignment="1">
      <alignment vertical="center" wrapText="1"/>
    </xf>
    <xf numFmtId="49" fontId="12" fillId="0" borderId="7"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0" fontId="18" fillId="0" borderId="8" xfId="0" applyFont="1" applyFill="1" applyBorder="1" applyAlignment="1">
      <alignment horizontal="center" vertical="center" wrapText="1"/>
    </xf>
    <xf numFmtId="0" fontId="0" fillId="0" borderId="6" xfId="0" applyFill="1" applyBorder="1" applyAlignment="1">
      <alignment horizontal="center" vertical="center" wrapText="1"/>
    </xf>
    <xf numFmtId="0" fontId="0" fillId="0" borderId="4" xfId="0" applyFill="1" applyBorder="1" applyAlignment="1">
      <alignment horizontal="center" vertical="center" wrapText="1"/>
    </xf>
    <xf numFmtId="49" fontId="10" fillId="0" borderId="8"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22"/>
  <sheetViews>
    <sheetView tabSelected="1" zoomScaleNormal="100" zoomScaleSheetLayoutView="80" workbookViewId="0">
      <selection activeCell="B3" sqref="B3"/>
    </sheetView>
  </sheetViews>
  <sheetFormatPr defaultColWidth="9.109375" defaultRowHeight="15.6" x14ac:dyDescent="0.25"/>
  <cols>
    <col min="1" max="1" width="20.44140625" style="4" customWidth="1"/>
    <col min="2" max="2" width="44.109375" style="4" customWidth="1"/>
    <col min="3" max="3" width="20.109375" style="5" customWidth="1"/>
    <col min="4" max="5" width="21.88671875" style="5" customWidth="1"/>
    <col min="6" max="6" width="16" style="5" customWidth="1"/>
    <col min="7" max="7" width="52.33203125" style="28" customWidth="1"/>
    <col min="8" max="16384" width="9.109375" style="1"/>
  </cols>
  <sheetData>
    <row r="1" spans="1:7" ht="42.75" customHeight="1" x14ac:dyDescent="0.25">
      <c r="A1" s="97" t="s">
        <v>437</v>
      </c>
      <c r="B1" s="97"/>
      <c r="C1" s="97"/>
      <c r="D1" s="97"/>
      <c r="E1" s="97"/>
      <c r="F1" s="97"/>
      <c r="G1" s="98"/>
    </row>
    <row r="2" spans="1:7" ht="9" customHeight="1" thickBot="1" x14ac:dyDescent="0.45">
      <c r="A2" s="44"/>
      <c r="B2" s="44"/>
      <c r="C2" s="44"/>
      <c r="D2" s="44"/>
      <c r="E2" s="44"/>
      <c r="F2" s="44"/>
      <c r="G2" s="26"/>
    </row>
    <row r="3" spans="1:7" ht="52.5" customHeight="1" x14ac:dyDescent="0.25">
      <c r="A3" s="45" t="s">
        <v>11</v>
      </c>
      <c r="B3" s="31" t="s">
        <v>1</v>
      </c>
      <c r="C3" s="46" t="s">
        <v>146</v>
      </c>
      <c r="D3" s="46" t="s">
        <v>147</v>
      </c>
      <c r="E3" s="46" t="s">
        <v>335</v>
      </c>
      <c r="F3" s="46" t="s">
        <v>148</v>
      </c>
      <c r="G3" s="32" t="s">
        <v>9</v>
      </c>
    </row>
    <row r="4" spans="1:7" x14ac:dyDescent="0.25">
      <c r="A4" s="7">
        <v>1</v>
      </c>
      <c r="B4" s="3">
        <v>2</v>
      </c>
      <c r="C4" s="3">
        <v>3</v>
      </c>
      <c r="D4" s="3">
        <v>4</v>
      </c>
      <c r="E4" s="3">
        <v>5</v>
      </c>
      <c r="F4" s="3">
        <v>6</v>
      </c>
      <c r="G4" s="36">
        <v>7</v>
      </c>
    </row>
    <row r="5" spans="1:7" ht="62.25" customHeight="1" x14ac:dyDescent="0.25">
      <c r="A5" s="51" t="s">
        <v>16</v>
      </c>
      <c r="B5" s="37" t="s">
        <v>15</v>
      </c>
      <c r="C5" s="47">
        <f>SUM(C6:C9)</f>
        <v>30624.5</v>
      </c>
      <c r="D5" s="47">
        <f>SUM(D6:D9)</f>
        <v>30829</v>
      </c>
      <c r="E5" s="47">
        <f>SUM(E6:E9)</f>
        <v>30829</v>
      </c>
      <c r="F5" s="47">
        <f>SUM(F6:F9)</f>
        <v>30829</v>
      </c>
      <c r="G5" s="99"/>
    </row>
    <row r="6" spans="1:7" x14ac:dyDescent="0.25">
      <c r="A6" s="52"/>
      <c r="B6" s="29" t="s">
        <v>4</v>
      </c>
      <c r="C6" s="33">
        <f>C21</f>
        <v>1683.1</v>
      </c>
      <c r="D6" s="33">
        <f t="shared" ref="D6:F6" si="0">D21</f>
        <v>1683.1</v>
      </c>
      <c r="E6" s="33">
        <f t="shared" si="0"/>
        <v>1683.1</v>
      </c>
      <c r="F6" s="33">
        <f t="shared" si="0"/>
        <v>1683.1</v>
      </c>
      <c r="G6" s="100"/>
    </row>
    <row r="7" spans="1:7" x14ac:dyDescent="0.25">
      <c r="A7" s="52"/>
      <c r="B7" s="29" t="s">
        <v>2</v>
      </c>
      <c r="C7" s="33">
        <f t="shared" ref="C7:F9" si="1">C22</f>
        <v>2089.9</v>
      </c>
      <c r="D7" s="33">
        <f t="shared" si="1"/>
        <v>2089.9</v>
      </c>
      <c r="E7" s="33">
        <f t="shared" si="1"/>
        <v>2089.9</v>
      </c>
      <c r="F7" s="33">
        <f t="shared" si="1"/>
        <v>2089.9</v>
      </c>
      <c r="G7" s="100"/>
    </row>
    <row r="8" spans="1:7" x14ac:dyDescent="0.25">
      <c r="A8" s="52"/>
      <c r="B8" s="29" t="s">
        <v>3</v>
      </c>
      <c r="C8" s="33">
        <f t="shared" si="1"/>
        <v>23027.200000000001</v>
      </c>
      <c r="D8" s="33">
        <f t="shared" si="1"/>
        <v>21570</v>
      </c>
      <c r="E8" s="33">
        <f t="shared" si="1"/>
        <v>21570</v>
      </c>
      <c r="F8" s="33">
        <f t="shared" si="1"/>
        <v>21570</v>
      </c>
      <c r="G8" s="100"/>
    </row>
    <row r="9" spans="1:7" x14ac:dyDescent="0.25">
      <c r="A9" s="52"/>
      <c r="B9" s="29" t="s">
        <v>6</v>
      </c>
      <c r="C9" s="33">
        <f t="shared" si="1"/>
        <v>3824.3</v>
      </c>
      <c r="D9" s="33">
        <f t="shared" si="1"/>
        <v>5486</v>
      </c>
      <c r="E9" s="33">
        <f t="shared" si="1"/>
        <v>5486</v>
      </c>
      <c r="F9" s="33">
        <f t="shared" si="1"/>
        <v>5486</v>
      </c>
      <c r="G9" s="100"/>
    </row>
    <row r="10" spans="1:7" ht="64.5" hidden="1" customHeight="1" x14ac:dyDescent="0.25">
      <c r="A10" s="103"/>
      <c r="B10" s="14" t="s">
        <v>64</v>
      </c>
      <c r="C10" s="6">
        <f>SUM(C11:C14)</f>
        <v>0</v>
      </c>
      <c r="D10" s="6">
        <f t="shared" ref="D10:F10" si="2">SUM(D11:D14)</f>
        <v>0</v>
      </c>
      <c r="E10" s="6">
        <f t="shared" ref="E10" si="3">SUM(E11:E14)</f>
        <v>0</v>
      </c>
      <c r="F10" s="6">
        <f t="shared" si="2"/>
        <v>0</v>
      </c>
      <c r="G10" s="101"/>
    </row>
    <row r="11" spans="1:7" ht="15.75" hidden="1" customHeight="1" x14ac:dyDescent="0.3">
      <c r="A11" s="103"/>
      <c r="B11" s="13" t="s">
        <v>4</v>
      </c>
      <c r="C11" s="9">
        <f>C16</f>
        <v>0</v>
      </c>
      <c r="D11" s="9">
        <f>D16</f>
        <v>0</v>
      </c>
      <c r="E11" s="9">
        <f>E16</f>
        <v>0</v>
      </c>
      <c r="F11" s="9">
        <f>F16</f>
        <v>0</v>
      </c>
      <c r="G11" s="101"/>
    </row>
    <row r="12" spans="1:7" ht="15.75" hidden="1" customHeight="1" x14ac:dyDescent="0.25">
      <c r="A12" s="103"/>
      <c r="B12" s="15" t="s">
        <v>2</v>
      </c>
      <c r="C12" s="9">
        <f t="shared" ref="C12:D14" si="4">C17</f>
        <v>0</v>
      </c>
      <c r="D12" s="9">
        <f t="shared" si="4"/>
        <v>0</v>
      </c>
      <c r="E12" s="9">
        <f t="shared" ref="E12" si="5">E17</f>
        <v>0</v>
      </c>
      <c r="F12" s="9">
        <f>F17</f>
        <v>0</v>
      </c>
      <c r="G12" s="101"/>
    </row>
    <row r="13" spans="1:7" ht="15.75" hidden="1" customHeight="1" x14ac:dyDescent="0.3">
      <c r="A13" s="103"/>
      <c r="B13" s="13" t="s">
        <v>3</v>
      </c>
      <c r="C13" s="9">
        <v>0</v>
      </c>
      <c r="D13" s="9">
        <v>0</v>
      </c>
      <c r="E13" s="9">
        <v>0</v>
      </c>
      <c r="F13" s="9">
        <v>0</v>
      </c>
      <c r="G13" s="101"/>
    </row>
    <row r="14" spans="1:7" ht="16.5" hidden="1" customHeight="1" x14ac:dyDescent="0.3">
      <c r="A14" s="103"/>
      <c r="B14" s="13" t="s">
        <v>33</v>
      </c>
      <c r="C14" s="9">
        <f t="shared" si="4"/>
        <v>0</v>
      </c>
      <c r="D14" s="9">
        <f t="shared" si="4"/>
        <v>0</v>
      </c>
      <c r="E14" s="9">
        <f t="shared" ref="E14" si="6">E19</f>
        <v>0</v>
      </c>
      <c r="F14" s="9">
        <f>F19</f>
        <v>0</v>
      </c>
      <c r="G14" s="101"/>
    </row>
    <row r="15" spans="1:7" ht="55.5" hidden="1" customHeight="1" x14ac:dyDescent="0.25">
      <c r="A15" s="103"/>
      <c r="B15" s="18" t="s">
        <v>65</v>
      </c>
      <c r="C15" s="6">
        <f>SUM(C16:C19)</f>
        <v>0</v>
      </c>
      <c r="D15" s="6">
        <f t="shared" ref="D15:F15" si="7">SUM(D16:D19)</f>
        <v>0</v>
      </c>
      <c r="E15" s="6">
        <f t="shared" ref="E15" si="8">SUM(E16:E19)</f>
        <v>0</v>
      </c>
      <c r="F15" s="6">
        <f t="shared" si="7"/>
        <v>0</v>
      </c>
      <c r="G15" s="101"/>
    </row>
    <row r="16" spans="1:7" ht="15.75" hidden="1" customHeight="1" x14ac:dyDescent="0.3">
      <c r="A16" s="103"/>
      <c r="B16" s="13" t="s">
        <v>4</v>
      </c>
      <c r="C16" s="9">
        <v>0</v>
      </c>
      <c r="D16" s="9">
        <v>0</v>
      </c>
      <c r="E16" s="9">
        <v>0</v>
      </c>
      <c r="F16" s="9">
        <v>0</v>
      </c>
      <c r="G16" s="101"/>
    </row>
    <row r="17" spans="1:7" ht="15.75" hidden="1" customHeight="1" x14ac:dyDescent="0.3">
      <c r="A17" s="103"/>
      <c r="B17" s="13" t="s">
        <v>2</v>
      </c>
      <c r="C17" s="9">
        <v>0</v>
      </c>
      <c r="D17" s="9">
        <v>0</v>
      </c>
      <c r="E17" s="9">
        <v>0</v>
      </c>
      <c r="F17" s="9">
        <v>0</v>
      </c>
      <c r="G17" s="101"/>
    </row>
    <row r="18" spans="1:7" ht="15.75" hidden="1" customHeight="1" x14ac:dyDescent="0.3">
      <c r="A18" s="103"/>
      <c r="B18" s="13" t="s">
        <v>3</v>
      </c>
      <c r="C18" s="9">
        <v>0</v>
      </c>
      <c r="D18" s="9">
        <v>0</v>
      </c>
      <c r="E18" s="9">
        <v>0</v>
      </c>
      <c r="F18" s="9">
        <v>0</v>
      </c>
      <c r="G18" s="101"/>
    </row>
    <row r="19" spans="1:7" ht="15.75" hidden="1" customHeight="1" x14ac:dyDescent="0.3">
      <c r="A19" s="103"/>
      <c r="B19" s="13" t="s">
        <v>33</v>
      </c>
      <c r="C19" s="9">
        <v>0</v>
      </c>
      <c r="D19" s="9">
        <v>0</v>
      </c>
      <c r="E19" s="9">
        <v>0</v>
      </c>
      <c r="F19" s="9">
        <v>0</v>
      </c>
      <c r="G19" s="101"/>
    </row>
    <row r="20" spans="1:7" x14ac:dyDescent="0.25">
      <c r="A20" s="103"/>
      <c r="B20" s="30" t="s">
        <v>439</v>
      </c>
      <c r="C20" s="12">
        <f>SUM(C21:C24)</f>
        <v>30624.5</v>
      </c>
      <c r="D20" s="12">
        <f t="shared" ref="D20:F20" si="9">SUM(D21:D24)</f>
        <v>30829</v>
      </c>
      <c r="E20" s="12">
        <f t="shared" si="9"/>
        <v>30829</v>
      </c>
      <c r="F20" s="12">
        <f t="shared" si="9"/>
        <v>30829</v>
      </c>
      <c r="G20" s="101"/>
    </row>
    <row r="21" spans="1:7" x14ac:dyDescent="0.25">
      <c r="A21" s="103"/>
      <c r="B21" s="29" t="s">
        <v>7</v>
      </c>
      <c r="C21" s="9">
        <f>C31+C46+C61</f>
        <v>1683.1</v>
      </c>
      <c r="D21" s="9">
        <f t="shared" ref="D21:F21" si="10">D31+D46+D61</f>
        <v>1683.1</v>
      </c>
      <c r="E21" s="9">
        <f t="shared" si="10"/>
        <v>1683.1</v>
      </c>
      <c r="F21" s="9">
        <f t="shared" si="10"/>
        <v>1683.1</v>
      </c>
      <c r="G21" s="101"/>
    </row>
    <row r="22" spans="1:7" x14ac:dyDescent="0.25">
      <c r="A22" s="103"/>
      <c r="B22" s="29" t="s">
        <v>2</v>
      </c>
      <c r="C22" s="9">
        <f t="shared" ref="C22:F24" si="11">C32+C47+C62</f>
        <v>2089.9</v>
      </c>
      <c r="D22" s="9">
        <f t="shared" si="11"/>
        <v>2089.9</v>
      </c>
      <c r="E22" s="9">
        <f t="shared" si="11"/>
        <v>2089.9</v>
      </c>
      <c r="F22" s="9">
        <f t="shared" si="11"/>
        <v>2089.9</v>
      </c>
      <c r="G22" s="101"/>
    </row>
    <row r="23" spans="1:7" x14ac:dyDescent="0.25">
      <c r="A23" s="103"/>
      <c r="B23" s="29" t="s">
        <v>3</v>
      </c>
      <c r="C23" s="9">
        <f t="shared" si="11"/>
        <v>23027.200000000001</v>
      </c>
      <c r="D23" s="9">
        <f t="shared" si="11"/>
        <v>21570</v>
      </c>
      <c r="E23" s="9">
        <f t="shared" si="11"/>
        <v>21570</v>
      </c>
      <c r="F23" s="9">
        <f t="shared" si="11"/>
        <v>21570</v>
      </c>
      <c r="G23" s="101"/>
    </row>
    <row r="24" spans="1:7" x14ac:dyDescent="0.25">
      <c r="A24" s="104"/>
      <c r="B24" s="29" t="s">
        <v>6</v>
      </c>
      <c r="C24" s="9">
        <f t="shared" si="11"/>
        <v>3824.3</v>
      </c>
      <c r="D24" s="9">
        <f t="shared" si="11"/>
        <v>5486</v>
      </c>
      <c r="E24" s="9">
        <f t="shared" si="11"/>
        <v>5486</v>
      </c>
      <c r="F24" s="9">
        <f t="shared" si="11"/>
        <v>5486</v>
      </c>
      <c r="G24" s="102"/>
    </row>
    <row r="25" spans="1:7" s="2" customFormat="1" ht="63" customHeight="1" x14ac:dyDescent="0.25">
      <c r="A25" s="51" t="s">
        <v>149</v>
      </c>
      <c r="B25" s="30" t="s">
        <v>12</v>
      </c>
      <c r="C25" s="47">
        <f>SUM(C26:C29)</f>
        <v>2050.1999999999998</v>
      </c>
      <c r="D25" s="47">
        <f>SUM(D26:D29)</f>
        <v>2041.2</v>
      </c>
      <c r="E25" s="47">
        <f>SUM(E26:E29)</f>
        <v>2041.2</v>
      </c>
      <c r="F25" s="47">
        <f>SUM(F26:F29)</f>
        <v>2041.2</v>
      </c>
      <c r="G25" s="66"/>
    </row>
    <row r="26" spans="1:7" s="2" customFormat="1" x14ac:dyDescent="0.25">
      <c r="A26" s="52"/>
      <c r="B26" s="29" t="s">
        <v>7</v>
      </c>
      <c r="C26" s="33">
        <f>C31</f>
        <v>0</v>
      </c>
      <c r="D26" s="33">
        <f t="shared" ref="D26:F26" si="12">D31</f>
        <v>0</v>
      </c>
      <c r="E26" s="33">
        <f t="shared" si="12"/>
        <v>0</v>
      </c>
      <c r="F26" s="33">
        <f t="shared" si="12"/>
        <v>0</v>
      </c>
      <c r="G26" s="67"/>
    </row>
    <row r="27" spans="1:7" s="2" customFormat="1" x14ac:dyDescent="0.25">
      <c r="A27" s="52"/>
      <c r="B27" s="29" t="s">
        <v>2</v>
      </c>
      <c r="C27" s="33">
        <f t="shared" ref="C27:F29" si="13">C32</f>
        <v>0</v>
      </c>
      <c r="D27" s="33">
        <f t="shared" si="13"/>
        <v>0</v>
      </c>
      <c r="E27" s="33">
        <f t="shared" si="13"/>
        <v>0</v>
      </c>
      <c r="F27" s="33">
        <f t="shared" si="13"/>
        <v>0</v>
      </c>
      <c r="G27" s="67"/>
    </row>
    <row r="28" spans="1:7" s="2" customFormat="1" x14ac:dyDescent="0.25">
      <c r="A28" s="52"/>
      <c r="B28" s="29" t="s">
        <v>3</v>
      </c>
      <c r="C28" s="33">
        <f t="shared" si="13"/>
        <v>2050.1999999999998</v>
      </c>
      <c r="D28" s="33">
        <f t="shared" si="13"/>
        <v>2041.2</v>
      </c>
      <c r="E28" s="33">
        <f t="shared" si="13"/>
        <v>2041.2</v>
      </c>
      <c r="F28" s="33">
        <f t="shared" si="13"/>
        <v>2041.2</v>
      </c>
      <c r="G28" s="67"/>
    </row>
    <row r="29" spans="1:7" s="2" customFormat="1" x14ac:dyDescent="0.25">
      <c r="A29" s="52"/>
      <c r="B29" s="29" t="s">
        <v>6</v>
      </c>
      <c r="C29" s="33">
        <f t="shared" si="13"/>
        <v>0</v>
      </c>
      <c r="D29" s="33">
        <f t="shared" si="13"/>
        <v>0</v>
      </c>
      <c r="E29" s="33">
        <f t="shared" si="13"/>
        <v>0</v>
      </c>
      <c r="F29" s="33">
        <f t="shared" si="13"/>
        <v>0</v>
      </c>
      <c r="G29" s="67"/>
    </row>
    <row r="30" spans="1:7" s="2" customFormat="1" x14ac:dyDescent="0.25">
      <c r="A30" s="53"/>
      <c r="B30" s="30" t="s">
        <v>439</v>
      </c>
      <c r="C30" s="34">
        <f>SUM(C31:C34)</f>
        <v>2050.1999999999998</v>
      </c>
      <c r="D30" s="34">
        <f t="shared" ref="D30:F30" si="14">SUM(D31:D34)</f>
        <v>2041.2</v>
      </c>
      <c r="E30" s="34">
        <f t="shared" si="14"/>
        <v>2041.2</v>
      </c>
      <c r="F30" s="34">
        <f t="shared" si="14"/>
        <v>2041.2</v>
      </c>
      <c r="G30" s="81"/>
    </row>
    <row r="31" spans="1:7" s="2" customFormat="1" x14ac:dyDescent="0.25">
      <c r="A31" s="53"/>
      <c r="B31" s="29" t="s">
        <v>7</v>
      </c>
      <c r="C31" s="33">
        <f>C36</f>
        <v>0</v>
      </c>
      <c r="D31" s="33">
        <f t="shared" ref="D31:F31" si="15">D36</f>
        <v>0</v>
      </c>
      <c r="E31" s="33">
        <f t="shared" si="15"/>
        <v>0</v>
      </c>
      <c r="F31" s="33">
        <f t="shared" si="15"/>
        <v>0</v>
      </c>
      <c r="G31" s="81"/>
    </row>
    <row r="32" spans="1:7" s="2" customFormat="1" x14ac:dyDescent="0.25">
      <c r="A32" s="53"/>
      <c r="B32" s="29" t="s">
        <v>2</v>
      </c>
      <c r="C32" s="33">
        <f>C37</f>
        <v>0</v>
      </c>
      <c r="D32" s="33">
        <f t="shared" ref="D32:F32" si="16">D37</f>
        <v>0</v>
      </c>
      <c r="E32" s="33">
        <f t="shared" si="16"/>
        <v>0</v>
      </c>
      <c r="F32" s="33">
        <f t="shared" si="16"/>
        <v>0</v>
      </c>
      <c r="G32" s="81"/>
    </row>
    <row r="33" spans="1:7" s="2" customFormat="1" x14ac:dyDescent="0.25">
      <c r="A33" s="53"/>
      <c r="B33" s="29" t="s">
        <v>3</v>
      </c>
      <c r="C33" s="33">
        <f t="shared" ref="C33:F34" si="17">C38</f>
        <v>2050.1999999999998</v>
      </c>
      <c r="D33" s="33">
        <f t="shared" si="17"/>
        <v>2041.2</v>
      </c>
      <c r="E33" s="33">
        <f t="shared" si="17"/>
        <v>2041.2</v>
      </c>
      <c r="F33" s="33">
        <f t="shared" si="17"/>
        <v>2041.2</v>
      </c>
      <c r="G33" s="81"/>
    </row>
    <row r="34" spans="1:7" s="2" customFormat="1" x14ac:dyDescent="0.25">
      <c r="A34" s="54"/>
      <c r="B34" s="29" t="s">
        <v>6</v>
      </c>
      <c r="C34" s="33">
        <f t="shared" si="17"/>
        <v>0</v>
      </c>
      <c r="D34" s="33">
        <f t="shared" si="17"/>
        <v>0</v>
      </c>
      <c r="E34" s="33">
        <f t="shared" si="17"/>
        <v>0</v>
      </c>
      <c r="F34" s="33">
        <f t="shared" si="17"/>
        <v>0</v>
      </c>
      <c r="G34" s="82"/>
    </row>
    <row r="35" spans="1:7" ht="93.6" x14ac:dyDescent="0.25">
      <c r="A35" s="58" t="s">
        <v>163</v>
      </c>
      <c r="B35" s="14" t="s">
        <v>66</v>
      </c>
      <c r="C35" s="35">
        <f>SUM(C36:C39)</f>
        <v>2050.1999999999998</v>
      </c>
      <c r="D35" s="35">
        <f>SUM(D36:D39)</f>
        <v>2041.2</v>
      </c>
      <c r="E35" s="35">
        <f>SUM(E36:E39)</f>
        <v>2041.2</v>
      </c>
      <c r="F35" s="35">
        <f>SUM(F36:F39)</f>
        <v>2041.2</v>
      </c>
      <c r="G35" s="87" t="s">
        <v>164</v>
      </c>
    </row>
    <row r="36" spans="1:7" x14ac:dyDescent="0.3">
      <c r="A36" s="73"/>
      <c r="B36" s="13" t="s">
        <v>4</v>
      </c>
      <c r="C36" s="38">
        <v>0</v>
      </c>
      <c r="D36" s="38">
        <v>0</v>
      </c>
      <c r="E36" s="38">
        <v>0</v>
      </c>
      <c r="F36" s="38">
        <v>0</v>
      </c>
      <c r="G36" s="88"/>
    </row>
    <row r="37" spans="1:7" x14ac:dyDescent="0.25">
      <c r="A37" s="73"/>
      <c r="B37" s="15" t="s">
        <v>2</v>
      </c>
      <c r="C37" s="38">
        <v>0</v>
      </c>
      <c r="D37" s="38">
        <v>0</v>
      </c>
      <c r="E37" s="38">
        <v>0</v>
      </c>
      <c r="F37" s="38">
        <v>0</v>
      </c>
      <c r="G37" s="88"/>
    </row>
    <row r="38" spans="1:7" x14ac:dyDescent="0.3">
      <c r="A38" s="73"/>
      <c r="B38" s="13" t="s">
        <v>3</v>
      </c>
      <c r="C38" s="38">
        <v>2050.1999999999998</v>
      </c>
      <c r="D38" s="38">
        <v>2041.2</v>
      </c>
      <c r="E38" s="38">
        <v>2041.2</v>
      </c>
      <c r="F38" s="38">
        <v>2041.2</v>
      </c>
      <c r="G38" s="88"/>
    </row>
    <row r="39" spans="1:7" ht="16.5" customHeight="1" x14ac:dyDescent="0.3">
      <c r="A39" s="74"/>
      <c r="B39" s="13" t="s">
        <v>33</v>
      </c>
      <c r="C39" s="38">
        <v>0</v>
      </c>
      <c r="D39" s="38">
        <v>0</v>
      </c>
      <c r="E39" s="38">
        <v>0</v>
      </c>
      <c r="F39" s="38">
        <v>0</v>
      </c>
      <c r="G39" s="88"/>
    </row>
    <row r="40" spans="1:7" s="2" customFormat="1" x14ac:dyDescent="0.25">
      <c r="A40" s="51" t="s">
        <v>150</v>
      </c>
      <c r="B40" s="30" t="s">
        <v>13</v>
      </c>
      <c r="C40" s="47">
        <f>SUM(C41:C44)</f>
        <v>9538.7999999999993</v>
      </c>
      <c r="D40" s="47">
        <f>SUM(D41:D44)</f>
        <v>10167</v>
      </c>
      <c r="E40" s="47">
        <f>SUM(E41:E44)</f>
        <v>10167</v>
      </c>
      <c r="F40" s="47">
        <f>SUM(F41:F44)</f>
        <v>10167</v>
      </c>
      <c r="G40" s="66"/>
    </row>
    <row r="41" spans="1:7" s="2" customFormat="1" x14ac:dyDescent="0.25">
      <c r="A41" s="52"/>
      <c r="B41" s="29" t="s">
        <v>7</v>
      </c>
      <c r="C41" s="33">
        <f t="shared" ref="C41:D44" si="18">C51</f>
        <v>1683.1</v>
      </c>
      <c r="D41" s="33">
        <f t="shared" si="18"/>
        <v>1683.1</v>
      </c>
      <c r="E41" s="33">
        <f t="shared" ref="E41" si="19">E51</f>
        <v>1683.1</v>
      </c>
      <c r="F41" s="33">
        <f>F51</f>
        <v>1683.1</v>
      </c>
      <c r="G41" s="67"/>
    </row>
    <row r="42" spans="1:7" s="2" customFormat="1" x14ac:dyDescent="0.25">
      <c r="A42" s="52"/>
      <c r="B42" s="29" t="s">
        <v>2</v>
      </c>
      <c r="C42" s="33">
        <f t="shared" si="18"/>
        <v>2089.9</v>
      </c>
      <c r="D42" s="33">
        <f t="shared" si="18"/>
        <v>2089.9</v>
      </c>
      <c r="E42" s="33">
        <f t="shared" ref="E42" si="20">E52</f>
        <v>2089.9</v>
      </c>
      <c r="F42" s="33">
        <f>F52</f>
        <v>2089.9</v>
      </c>
      <c r="G42" s="67"/>
    </row>
    <row r="43" spans="1:7" s="2" customFormat="1" x14ac:dyDescent="0.25">
      <c r="A43" s="52"/>
      <c r="B43" s="29" t="s">
        <v>3</v>
      </c>
      <c r="C43" s="33">
        <f>C53</f>
        <v>1941.5</v>
      </c>
      <c r="D43" s="33">
        <f t="shared" si="18"/>
        <v>908</v>
      </c>
      <c r="E43" s="33">
        <f t="shared" ref="E43" si="21">E53</f>
        <v>908</v>
      </c>
      <c r="F43" s="33">
        <f>F53</f>
        <v>908</v>
      </c>
      <c r="G43" s="67"/>
    </row>
    <row r="44" spans="1:7" s="2" customFormat="1" x14ac:dyDescent="0.25">
      <c r="A44" s="52"/>
      <c r="B44" s="29" t="s">
        <v>6</v>
      </c>
      <c r="C44" s="33">
        <f t="shared" si="18"/>
        <v>3824.3</v>
      </c>
      <c r="D44" s="33">
        <f t="shared" si="18"/>
        <v>5486</v>
      </c>
      <c r="E44" s="33">
        <f t="shared" ref="E44" si="22">E54</f>
        <v>5486</v>
      </c>
      <c r="F44" s="33">
        <f>F54</f>
        <v>5486</v>
      </c>
      <c r="G44" s="67"/>
    </row>
    <row r="45" spans="1:7" s="2" customFormat="1" x14ac:dyDescent="0.25">
      <c r="A45" s="53"/>
      <c r="B45" s="30" t="s">
        <v>439</v>
      </c>
      <c r="C45" s="34">
        <f>SUM(C46:C49)</f>
        <v>9538.7999999999993</v>
      </c>
      <c r="D45" s="34">
        <f t="shared" ref="D45:F45" si="23">SUM(D46:D49)</f>
        <v>10167</v>
      </c>
      <c r="E45" s="34">
        <f t="shared" si="23"/>
        <v>10167</v>
      </c>
      <c r="F45" s="34">
        <f t="shared" si="23"/>
        <v>10167</v>
      </c>
      <c r="G45" s="81"/>
    </row>
    <row r="46" spans="1:7" s="2" customFormat="1" x14ac:dyDescent="0.25">
      <c r="A46" s="53"/>
      <c r="B46" s="29" t="s">
        <v>7</v>
      </c>
      <c r="C46" s="33">
        <f>C51</f>
        <v>1683.1</v>
      </c>
      <c r="D46" s="33">
        <f t="shared" ref="D46:F46" si="24">D51</f>
        <v>1683.1</v>
      </c>
      <c r="E46" s="33">
        <f t="shared" si="24"/>
        <v>1683.1</v>
      </c>
      <c r="F46" s="33">
        <f t="shared" si="24"/>
        <v>1683.1</v>
      </c>
      <c r="G46" s="81"/>
    </row>
    <row r="47" spans="1:7" s="2" customFormat="1" x14ac:dyDescent="0.25">
      <c r="A47" s="53"/>
      <c r="B47" s="29" t="s">
        <v>2</v>
      </c>
      <c r="C47" s="33">
        <f t="shared" ref="C47:F49" si="25">C52</f>
        <v>2089.9</v>
      </c>
      <c r="D47" s="33">
        <f t="shared" si="25"/>
        <v>2089.9</v>
      </c>
      <c r="E47" s="33">
        <f t="shared" si="25"/>
        <v>2089.9</v>
      </c>
      <c r="F47" s="33">
        <f t="shared" si="25"/>
        <v>2089.9</v>
      </c>
      <c r="G47" s="81"/>
    </row>
    <row r="48" spans="1:7" s="2" customFormat="1" x14ac:dyDescent="0.25">
      <c r="A48" s="53"/>
      <c r="B48" s="29" t="s">
        <v>3</v>
      </c>
      <c r="C48" s="33">
        <f t="shared" si="25"/>
        <v>1941.5</v>
      </c>
      <c r="D48" s="33">
        <f t="shared" si="25"/>
        <v>908</v>
      </c>
      <c r="E48" s="33">
        <f t="shared" si="25"/>
        <v>908</v>
      </c>
      <c r="F48" s="33">
        <f t="shared" si="25"/>
        <v>908</v>
      </c>
      <c r="G48" s="81"/>
    </row>
    <row r="49" spans="1:7" s="2" customFormat="1" x14ac:dyDescent="0.25">
      <c r="A49" s="54"/>
      <c r="B49" s="29" t="s">
        <v>6</v>
      </c>
      <c r="C49" s="33">
        <f t="shared" si="25"/>
        <v>3824.3</v>
      </c>
      <c r="D49" s="33">
        <f t="shared" si="25"/>
        <v>5486</v>
      </c>
      <c r="E49" s="33">
        <f t="shared" si="25"/>
        <v>5486</v>
      </c>
      <c r="F49" s="33">
        <f t="shared" si="25"/>
        <v>5486</v>
      </c>
      <c r="G49" s="82"/>
    </row>
    <row r="50" spans="1:7" ht="68.25" customHeight="1" x14ac:dyDescent="0.25">
      <c r="A50" s="58" t="s">
        <v>151</v>
      </c>
      <c r="B50" s="14" t="s">
        <v>67</v>
      </c>
      <c r="C50" s="35">
        <f>SUM(C51:C54)</f>
        <v>9538.7999999999993</v>
      </c>
      <c r="D50" s="35">
        <f>SUM(D51:D54)</f>
        <v>10167</v>
      </c>
      <c r="E50" s="35">
        <f>SUM(E51:E54)</f>
        <v>10167</v>
      </c>
      <c r="F50" s="35">
        <f>SUM(F51:F54)</f>
        <v>10167</v>
      </c>
      <c r="G50" s="87" t="s">
        <v>281</v>
      </c>
    </row>
    <row r="51" spans="1:7" x14ac:dyDescent="0.3">
      <c r="A51" s="73"/>
      <c r="B51" s="13" t="s">
        <v>4</v>
      </c>
      <c r="C51" s="38">
        <v>1683.1</v>
      </c>
      <c r="D51" s="38">
        <v>1683.1</v>
      </c>
      <c r="E51" s="38">
        <v>1683.1</v>
      </c>
      <c r="F51" s="38">
        <v>1683.1</v>
      </c>
      <c r="G51" s="88"/>
    </row>
    <row r="52" spans="1:7" x14ac:dyDescent="0.25">
      <c r="A52" s="73"/>
      <c r="B52" s="15" t="s">
        <v>2</v>
      </c>
      <c r="C52" s="38">
        <v>2089.9</v>
      </c>
      <c r="D52" s="38">
        <v>2089.9</v>
      </c>
      <c r="E52" s="38">
        <v>2089.9</v>
      </c>
      <c r="F52" s="38">
        <v>2089.9</v>
      </c>
      <c r="G52" s="88"/>
    </row>
    <row r="53" spans="1:7" x14ac:dyDescent="0.3">
      <c r="A53" s="73"/>
      <c r="B53" s="13" t="s">
        <v>3</v>
      </c>
      <c r="C53" s="38">
        <v>1941.5</v>
      </c>
      <c r="D53" s="38">
        <v>908</v>
      </c>
      <c r="E53" s="38">
        <v>908</v>
      </c>
      <c r="F53" s="38">
        <v>908</v>
      </c>
      <c r="G53" s="88"/>
    </row>
    <row r="54" spans="1:7" ht="16.5" customHeight="1" x14ac:dyDescent="0.25">
      <c r="A54" s="74"/>
      <c r="B54" s="29" t="s">
        <v>6</v>
      </c>
      <c r="C54" s="38">
        <v>3824.3</v>
      </c>
      <c r="D54" s="38">
        <v>5486</v>
      </c>
      <c r="E54" s="38">
        <v>5486</v>
      </c>
      <c r="F54" s="38">
        <v>5486</v>
      </c>
      <c r="G54" s="88"/>
    </row>
    <row r="55" spans="1:7" s="2" customFormat="1" ht="62.25" customHeight="1" x14ac:dyDescent="0.25">
      <c r="A55" s="51" t="s">
        <v>152</v>
      </c>
      <c r="B55" s="30" t="s">
        <v>14</v>
      </c>
      <c r="C55" s="47">
        <f>SUM(C56:C59)</f>
        <v>19035.5</v>
      </c>
      <c r="D55" s="47">
        <f>SUM(D56:D59)</f>
        <v>18620.8</v>
      </c>
      <c r="E55" s="47">
        <f>SUM(E56:E59)</f>
        <v>18620.8</v>
      </c>
      <c r="F55" s="47">
        <f>SUM(F56:F59)</f>
        <v>18620.8</v>
      </c>
      <c r="G55" s="66"/>
    </row>
    <row r="56" spans="1:7" s="2" customFormat="1" x14ac:dyDescent="0.25">
      <c r="A56" s="52"/>
      <c r="B56" s="29" t="s">
        <v>7</v>
      </c>
      <c r="C56" s="33">
        <f>C61</f>
        <v>0</v>
      </c>
      <c r="D56" s="33">
        <f t="shared" ref="D56:F56" si="26">D61</f>
        <v>0</v>
      </c>
      <c r="E56" s="33">
        <f t="shared" si="26"/>
        <v>0</v>
      </c>
      <c r="F56" s="33">
        <f t="shared" si="26"/>
        <v>0</v>
      </c>
      <c r="G56" s="81"/>
    </row>
    <row r="57" spans="1:7" s="2" customFormat="1" x14ac:dyDescent="0.25">
      <c r="A57" s="52"/>
      <c r="B57" s="29" t="s">
        <v>2</v>
      </c>
      <c r="C57" s="33">
        <f t="shared" ref="C57:F59" si="27">C62</f>
        <v>0</v>
      </c>
      <c r="D57" s="33">
        <f t="shared" si="27"/>
        <v>0</v>
      </c>
      <c r="E57" s="33">
        <f t="shared" si="27"/>
        <v>0</v>
      </c>
      <c r="F57" s="33">
        <f t="shared" si="27"/>
        <v>0</v>
      </c>
      <c r="G57" s="81"/>
    </row>
    <row r="58" spans="1:7" s="2" customFormat="1" x14ac:dyDescent="0.25">
      <c r="A58" s="52"/>
      <c r="B58" s="29" t="s">
        <v>3</v>
      </c>
      <c r="C58" s="33">
        <f t="shared" si="27"/>
        <v>19035.5</v>
      </c>
      <c r="D58" s="33">
        <f t="shared" si="27"/>
        <v>18620.8</v>
      </c>
      <c r="E58" s="33">
        <f t="shared" si="27"/>
        <v>18620.8</v>
      </c>
      <c r="F58" s="33">
        <f t="shared" si="27"/>
        <v>18620.8</v>
      </c>
      <c r="G58" s="81"/>
    </row>
    <row r="59" spans="1:7" s="2" customFormat="1" x14ac:dyDescent="0.25">
      <c r="A59" s="52"/>
      <c r="B59" s="29" t="s">
        <v>6</v>
      </c>
      <c r="C59" s="33">
        <f t="shared" si="27"/>
        <v>0</v>
      </c>
      <c r="D59" s="33">
        <f t="shared" si="27"/>
        <v>0</v>
      </c>
      <c r="E59" s="33">
        <f t="shared" si="27"/>
        <v>0</v>
      </c>
      <c r="F59" s="33">
        <f t="shared" si="27"/>
        <v>0</v>
      </c>
      <c r="G59" s="81"/>
    </row>
    <row r="60" spans="1:7" s="2" customFormat="1" x14ac:dyDescent="0.25">
      <c r="A60" s="53"/>
      <c r="B60" s="30" t="s">
        <v>439</v>
      </c>
      <c r="C60" s="33"/>
      <c r="D60" s="33"/>
      <c r="E60" s="33"/>
      <c r="F60" s="33"/>
      <c r="G60" s="81"/>
    </row>
    <row r="61" spans="1:7" s="2" customFormat="1" x14ac:dyDescent="0.25">
      <c r="A61" s="53"/>
      <c r="B61" s="29" t="s">
        <v>7</v>
      </c>
      <c r="C61" s="33">
        <f>C66+C71</f>
        <v>0</v>
      </c>
      <c r="D61" s="33">
        <f t="shared" ref="D61:F61" si="28">D66+D71</f>
        <v>0</v>
      </c>
      <c r="E61" s="33">
        <f t="shared" si="28"/>
        <v>0</v>
      </c>
      <c r="F61" s="33">
        <f t="shared" si="28"/>
        <v>0</v>
      </c>
      <c r="G61" s="81"/>
    </row>
    <row r="62" spans="1:7" s="2" customFormat="1" x14ac:dyDescent="0.25">
      <c r="A62" s="53"/>
      <c r="B62" s="29" t="s">
        <v>2</v>
      </c>
      <c r="C62" s="33">
        <f t="shared" ref="C62:F64" si="29">C67+C72</f>
        <v>0</v>
      </c>
      <c r="D62" s="33">
        <f t="shared" si="29"/>
        <v>0</v>
      </c>
      <c r="E62" s="33">
        <f t="shared" si="29"/>
        <v>0</v>
      </c>
      <c r="F62" s="33">
        <f t="shared" si="29"/>
        <v>0</v>
      </c>
      <c r="G62" s="81"/>
    </row>
    <row r="63" spans="1:7" s="2" customFormat="1" x14ac:dyDescent="0.25">
      <c r="A63" s="53"/>
      <c r="B63" s="29" t="s">
        <v>3</v>
      </c>
      <c r="C63" s="33">
        <f t="shared" si="29"/>
        <v>19035.5</v>
      </c>
      <c r="D63" s="33">
        <f t="shared" si="29"/>
        <v>18620.8</v>
      </c>
      <c r="E63" s="33">
        <f t="shared" si="29"/>
        <v>18620.8</v>
      </c>
      <c r="F63" s="33">
        <f t="shared" si="29"/>
        <v>18620.8</v>
      </c>
      <c r="G63" s="81"/>
    </row>
    <row r="64" spans="1:7" s="2" customFormat="1" x14ac:dyDescent="0.25">
      <c r="A64" s="54"/>
      <c r="B64" s="29" t="s">
        <v>6</v>
      </c>
      <c r="C64" s="33">
        <f t="shared" si="29"/>
        <v>0</v>
      </c>
      <c r="D64" s="33">
        <f t="shared" si="29"/>
        <v>0</v>
      </c>
      <c r="E64" s="33">
        <f t="shared" si="29"/>
        <v>0</v>
      </c>
      <c r="F64" s="33">
        <f t="shared" si="29"/>
        <v>0</v>
      </c>
      <c r="G64" s="82"/>
    </row>
    <row r="65" spans="1:7" ht="46.8" x14ac:dyDescent="0.25">
      <c r="A65" s="58" t="s">
        <v>282</v>
      </c>
      <c r="B65" s="18" t="s">
        <v>344</v>
      </c>
      <c r="C65" s="35">
        <f>SUM(C66:C69)</f>
        <v>18135.900000000001</v>
      </c>
      <c r="D65" s="35">
        <f>SUM(D66:D69)</f>
        <v>17891.5</v>
      </c>
      <c r="E65" s="35">
        <f>SUM(E66:E69)</f>
        <v>17891.5</v>
      </c>
      <c r="F65" s="35">
        <f>SUM(F66:F69)</f>
        <v>17891.5</v>
      </c>
      <c r="G65" s="87" t="s">
        <v>351</v>
      </c>
    </row>
    <row r="66" spans="1:7" x14ac:dyDescent="0.3">
      <c r="A66" s="73"/>
      <c r="B66" s="13" t="s">
        <v>4</v>
      </c>
      <c r="C66" s="38">
        <v>0</v>
      </c>
      <c r="D66" s="38">
        <v>0</v>
      </c>
      <c r="E66" s="38">
        <v>0</v>
      </c>
      <c r="F66" s="38">
        <v>0</v>
      </c>
      <c r="G66" s="88"/>
    </row>
    <row r="67" spans="1:7" ht="15.75" customHeight="1" x14ac:dyDescent="0.3">
      <c r="A67" s="73"/>
      <c r="B67" s="13" t="s">
        <v>2</v>
      </c>
      <c r="C67" s="38">
        <v>0</v>
      </c>
      <c r="D67" s="38">
        <v>0</v>
      </c>
      <c r="E67" s="38">
        <v>0</v>
      </c>
      <c r="F67" s="38">
        <v>0</v>
      </c>
      <c r="G67" s="88"/>
    </row>
    <row r="68" spans="1:7" x14ac:dyDescent="0.3">
      <c r="A68" s="73"/>
      <c r="B68" s="13" t="s">
        <v>3</v>
      </c>
      <c r="C68" s="38">
        <v>18135.900000000001</v>
      </c>
      <c r="D68" s="38">
        <v>17891.5</v>
      </c>
      <c r="E68" s="38">
        <v>17891.5</v>
      </c>
      <c r="F68" s="38">
        <v>17891.5</v>
      </c>
      <c r="G68" s="88"/>
    </row>
    <row r="69" spans="1:7" x14ac:dyDescent="0.25">
      <c r="A69" s="74"/>
      <c r="B69" s="29" t="s">
        <v>6</v>
      </c>
      <c r="C69" s="38">
        <v>0</v>
      </c>
      <c r="D69" s="38">
        <v>0</v>
      </c>
      <c r="E69" s="38">
        <v>0</v>
      </c>
      <c r="F69" s="38">
        <v>0</v>
      </c>
      <c r="G69" s="88"/>
    </row>
    <row r="70" spans="1:7" x14ac:dyDescent="0.25">
      <c r="A70" s="58" t="s">
        <v>283</v>
      </c>
      <c r="B70" s="18" t="s">
        <v>68</v>
      </c>
      <c r="C70" s="35">
        <f>SUM(C71:C74)</f>
        <v>899.6</v>
      </c>
      <c r="D70" s="35">
        <f>SUM(D71:D74)</f>
        <v>729.3</v>
      </c>
      <c r="E70" s="35">
        <f>SUM(E71:E74)</f>
        <v>729.3</v>
      </c>
      <c r="F70" s="35">
        <f>SUM(F71:F74)</f>
        <v>729.3</v>
      </c>
      <c r="G70" s="87" t="s">
        <v>350</v>
      </c>
    </row>
    <row r="71" spans="1:7" x14ac:dyDescent="0.3">
      <c r="A71" s="73"/>
      <c r="B71" s="13" t="s">
        <v>4</v>
      </c>
      <c r="C71" s="38">
        <v>0</v>
      </c>
      <c r="D71" s="38">
        <v>0</v>
      </c>
      <c r="E71" s="38">
        <v>0</v>
      </c>
      <c r="F71" s="38">
        <v>0</v>
      </c>
      <c r="G71" s="87"/>
    </row>
    <row r="72" spans="1:7" ht="15.75" customHeight="1" x14ac:dyDescent="0.3">
      <c r="A72" s="73"/>
      <c r="B72" s="13" t="s">
        <v>2</v>
      </c>
      <c r="C72" s="38">
        <v>0</v>
      </c>
      <c r="D72" s="38">
        <v>0</v>
      </c>
      <c r="E72" s="38">
        <v>0</v>
      </c>
      <c r="F72" s="38">
        <v>0</v>
      </c>
      <c r="G72" s="87"/>
    </row>
    <row r="73" spans="1:7" x14ac:dyDescent="0.3">
      <c r="A73" s="73"/>
      <c r="B73" s="13" t="s">
        <v>3</v>
      </c>
      <c r="C73" s="38">
        <v>899.6</v>
      </c>
      <c r="D73" s="38">
        <v>729.3</v>
      </c>
      <c r="E73" s="38">
        <v>729.3</v>
      </c>
      <c r="F73" s="38">
        <v>729.3</v>
      </c>
      <c r="G73" s="87"/>
    </row>
    <row r="74" spans="1:7" x14ac:dyDescent="0.25">
      <c r="A74" s="74"/>
      <c r="B74" s="29" t="s">
        <v>6</v>
      </c>
      <c r="C74" s="38">
        <v>0</v>
      </c>
      <c r="D74" s="38">
        <v>0</v>
      </c>
      <c r="E74" s="38">
        <v>0</v>
      </c>
      <c r="F74" s="38">
        <v>0</v>
      </c>
      <c r="G74" s="87"/>
    </row>
    <row r="75" spans="1:7" s="2" customFormat="1" ht="47.25" customHeight="1" x14ac:dyDescent="0.25">
      <c r="A75" s="51" t="s">
        <v>17</v>
      </c>
      <c r="B75" s="37" t="s">
        <v>18</v>
      </c>
      <c r="C75" s="47">
        <f>C76+C77+C79+C81</f>
        <v>763177.2</v>
      </c>
      <c r="D75" s="47">
        <f t="shared" ref="D75:F75" si="30">D76+D77+D79+D81</f>
        <v>743108.39999999991</v>
      </c>
      <c r="E75" s="47">
        <f t="shared" si="30"/>
        <v>743108.39999999991</v>
      </c>
      <c r="F75" s="47">
        <f t="shared" si="30"/>
        <v>728650.60000000009</v>
      </c>
      <c r="G75" s="99"/>
    </row>
    <row r="76" spans="1:7" s="2" customFormat="1" x14ac:dyDescent="0.25">
      <c r="A76" s="52"/>
      <c r="B76" s="29" t="s">
        <v>4</v>
      </c>
      <c r="C76" s="33">
        <f>C83+C90</f>
        <v>14872.6</v>
      </c>
      <c r="D76" s="33">
        <f t="shared" ref="D76:F76" si="31">D83+D90</f>
        <v>14872.6</v>
      </c>
      <c r="E76" s="33">
        <f t="shared" si="31"/>
        <v>14872.6</v>
      </c>
      <c r="F76" s="33">
        <f t="shared" si="31"/>
        <v>14872.6</v>
      </c>
      <c r="G76" s="100"/>
    </row>
    <row r="77" spans="1:7" s="2" customFormat="1" x14ac:dyDescent="0.25">
      <c r="A77" s="52"/>
      <c r="B77" s="29" t="s">
        <v>60</v>
      </c>
      <c r="C77" s="33">
        <f>C84+C91</f>
        <v>299339.3</v>
      </c>
      <c r="D77" s="33">
        <f t="shared" ref="D77:F77" si="32">D84+D91</f>
        <v>299339.3</v>
      </c>
      <c r="E77" s="33">
        <f t="shared" si="32"/>
        <v>299339.3</v>
      </c>
      <c r="F77" s="33">
        <f t="shared" si="32"/>
        <v>267553.80000000005</v>
      </c>
      <c r="G77" s="100"/>
    </row>
    <row r="78" spans="1:7" s="2" customFormat="1" x14ac:dyDescent="0.25">
      <c r="A78" s="52"/>
      <c r="B78" s="18" t="s">
        <v>97</v>
      </c>
      <c r="C78" s="33">
        <f>C85+C92</f>
        <v>31785.5</v>
      </c>
      <c r="D78" s="33">
        <f t="shared" ref="D78:F78" si="33">D85+D92</f>
        <v>31785.5</v>
      </c>
      <c r="E78" s="33">
        <f t="shared" si="33"/>
        <v>31785.5</v>
      </c>
      <c r="F78" s="33">
        <f t="shared" si="33"/>
        <v>0</v>
      </c>
      <c r="G78" s="100"/>
    </row>
    <row r="79" spans="1:7" s="2" customFormat="1" x14ac:dyDescent="0.25">
      <c r="A79" s="52"/>
      <c r="B79" s="29" t="s">
        <v>111</v>
      </c>
      <c r="C79" s="33">
        <f>C86+C93</f>
        <v>448965.3</v>
      </c>
      <c r="D79" s="33">
        <f t="shared" ref="D79:F79" si="34">D86+D93</f>
        <v>428896.5</v>
      </c>
      <c r="E79" s="33">
        <f t="shared" si="34"/>
        <v>428896.5</v>
      </c>
      <c r="F79" s="33">
        <f t="shared" si="34"/>
        <v>446224.2</v>
      </c>
      <c r="G79" s="100"/>
    </row>
    <row r="80" spans="1:7" s="2" customFormat="1" x14ac:dyDescent="0.25">
      <c r="A80" s="53"/>
      <c r="B80" s="18" t="s">
        <v>97</v>
      </c>
      <c r="C80" s="33">
        <f>C87+C94</f>
        <v>3191.1</v>
      </c>
      <c r="D80" s="33">
        <f t="shared" ref="D80:F80" si="35">D87+D94</f>
        <v>3191.1</v>
      </c>
      <c r="E80" s="33">
        <f t="shared" si="35"/>
        <v>3191.1</v>
      </c>
      <c r="F80" s="33">
        <f t="shared" si="35"/>
        <v>0</v>
      </c>
      <c r="G80" s="130"/>
    </row>
    <row r="81" spans="1:7" s="2" customFormat="1" x14ac:dyDescent="0.25">
      <c r="A81" s="53"/>
      <c r="B81" s="29" t="s">
        <v>6</v>
      </c>
      <c r="C81" s="33">
        <f>C95+C88</f>
        <v>0</v>
      </c>
      <c r="D81" s="33">
        <f t="shared" ref="D81:F81" si="36">D95+D88</f>
        <v>0</v>
      </c>
      <c r="E81" s="33">
        <f t="shared" si="36"/>
        <v>0</v>
      </c>
      <c r="F81" s="33">
        <f t="shared" si="36"/>
        <v>0</v>
      </c>
      <c r="G81" s="130"/>
    </row>
    <row r="82" spans="1:7" s="2" customFormat="1" ht="31.2" x14ac:dyDescent="0.25">
      <c r="A82" s="53"/>
      <c r="B82" s="30" t="s">
        <v>438</v>
      </c>
      <c r="C82" s="34">
        <f>C83+C84+C86+C88</f>
        <v>91032.900000000009</v>
      </c>
      <c r="D82" s="34">
        <f t="shared" ref="D82:F82" si="37">D83+D84+D86+D88</f>
        <v>71065.200000000012</v>
      </c>
      <c r="E82" s="34">
        <f t="shared" si="37"/>
        <v>71065.200000000012</v>
      </c>
      <c r="F82" s="34">
        <f t="shared" si="37"/>
        <v>79135.899999999994</v>
      </c>
      <c r="G82" s="130"/>
    </row>
    <row r="83" spans="1:7" s="2" customFormat="1" x14ac:dyDescent="0.25">
      <c r="A83" s="53"/>
      <c r="B83" s="29" t="s">
        <v>7</v>
      </c>
      <c r="C83" s="33">
        <f t="shared" ref="C83:C88" si="38">C104</f>
        <v>0</v>
      </c>
      <c r="D83" s="33">
        <f t="shared" ref="D83:F83" si="39">D104</f>
        <v>0</v>
      </c>
      <c r="E83" s="33">
        <f t="shared" si="39"/>
        <v>0</v>
      </c>
      <c r="F83" s="33">
        <f t="shared" si="39"/>
        <v>0</v>
      </c>
      <c r="G83" s="130"/>
    </row>
    <row r="84" spans="1:7" s="2" customFormat="1" x14ac:dyDescent="0.25">
      <c r="A84" s="53"/>
      <c r="B84" s="29" t="s">
        <v>60</v>
      </c>
      <c r="C84" s="33">
        <f t="shared" si="38"/>
        <v>58046.200000000004</v>
      </c>
      <c r="D84" s="33">
        <f t="shared" ref="D84:F84" si="40">D105</f>
        <v>58046.200000000004</v>
      </c>
      <c r="E84" s="33">
        <f t="shared" si="40"/>
        <v>58046.200000000004</v>
      </c>
      <c r="F84" s="33">
        <f t="shared" si="40"/>
        <v>47828.800000000003</v>
      </c>
      <c r="G84" s="130"/>
    </row>
    <row r="85" spans="1:7" s="2" customFormat="1" x14ac:dyDescent="0.25">
      <c r="A85" s="53"/>
      <c r="B85" s="18" t="s">
        <v>97</v>
      </c>
      <c r="C85" s="33">
        <f t="shared" si="38"/>
        <v>10217.4</v>
      </c>
      <c r="D85" s="33">
        <f t="shared" ref="D85:F85" si="41">D106</f>
        <v>10217.4</v>
      </c>
      <c r="E85" s="33">
        <f t="shared" si="41"/>
        <v>10217.4</v>
      </c>
      <c r="F85" s="33">
        <f t="shared" si="41"/>
        <v>0</v>
      </c>
      <c r="G85" s="130"/>
    </row>
    <row r="86" spans="1:7" s="2" customFormat="1" x14ac:dyDescent="0.25">
      <c r="A86" s="53"/>
      <c r="B86" s="29" t="s">
        <v>111</v>
      </c>
      <c r="C86" s="33">
        <f t="shared" si="38"/>
        <v>32986.700000000004</v>
      </c>
      <c r="D86" s="33">
        <f t="shared" ref="D86:F86" si="42">D107</f>
        <v>13019</v>
      </c>
      <c r="E86" s="33">
        <f t="shared" si="42"/>
        <v>13019</v>
      </c>
      <c r="F86" s="33">
        <f t="shared" si="42"/>
        <v>31307.1</v>
      </c>
      <c r="G86" s="130"/>
    </row>
    <row r="87" spans="1:7" s="2" customFormat="1" x14ac:dyDescent="0.25">
      <c r="A87" s="53"/>
      <c r="B87" s="18" t="s">
        <v>97</v>
      </c>
      <c r="C87" s="33">
        <f t="shared" si="38"/>
        <v>2230.6999999999998</v>
      </c>
      <c r="D87" s="33">
        <f t="shared" ref="D87:F87" si="43">D108</f>
        <v>2230.6999999999998</v>
      </c>
      <c r="E87" s="33">
        <f t="shared" si="43"/>
        <v>2230.6999999999998</v>
      </c>
      <c r="F87" s="33">
        <f t="shared" si="43"/>
        <v>0</v>
      </c>
      <c r="G87" s="130"/>
    </row>
    <row r="88" spans="1:7" s="2" customFormat="1" x14ac:dyDescent="0.25">
      <c r="A88" s="53"/>
      <c r="B88" s="29" t="s">
        <v>6</v>
      </c>
      <c r="C88" s="33">
        <f t="shared" si="38"/>
        <v>0</v>
      </c>
      <c r="D88" s="33">
        <f t="shared" ref="D88:F88" si="44">D109</f>
        <v>0</v>
      </c>
      <c r="E88" s="33">
        <f t="shared" si="44"/>
        <v>0</v>
      </c>
      <c r="F88" s="33">
        <f t="shared" si="44"/>
        <v>0</v>
      </c>
      <c r="G88" s="130"/>
    </row>
    <row r="89" spans="1:7" s="2" customFormat="1" x14ac:dyDescent="0.25">
      <c r="A89" s="53"/>
      <c r="B89" s="30" t="s">
        <v>439</v>
      </c>
      <c r="C89" s="34">
        <f>C90+C91+C93+C95</f>
        <v>672144.3</v>
      </c>
      <c r="D89" s="34">
        <f t="shared" ref="D89:F89" si="45">D90+D91+D93+D95</f>
        <v>672043.2</v>
      </c>
      <c r="E89" s="34">
        <f t="shared" si="45"/>
        <v>672043.2</v>
      </c>
      <c r="F89" s="34">
        <f t="shared" si="45"/>
        <v>649514.70000000007</v>
      </c>
      <c r="G89" s="130"/>
    </row>
    <row r="90" spans="1:7" s="2" customFormat="1" x14ac:dyDescent="0.25">
      <c r="A90" s="53"/>
      <c r="B90" s="29" t="s">
        <v>7</v>
      </c>
      <c r="C90" s="33">
        <f>C111+C196</f>
        <v>14872.6</v>
      </c>
      <c r="D90" s="33">
        <f t="shared" ref="D90:F90" si="46">D111+D196</f>
        <v>14872.6</v>
      </c>
      <c r="E90" s="33">
        <f t="shared" si="46"/>
        <v>14872.6</v>
      </c>
      <c r="F90" s="33">
        <f t="shared" si="46"/>
        <v>14872.6</v>
      </c>
      <c r="G90" s="130"/>
    </row>
    <row r="91" spans="1:7" s="2" customFormat="1" x14ac:dyDescent="0.25">
      <c r="A91" s="53"/>
      <c r="B91" s="29" t="s">
        <v>60</v>
      </c>
      <c r="C91" s="33">
        <f>C112+C197</f>
        <v>241293.1</v>
      </c>
      <c r="D91" s="33">
        <f t="shared" ref="D91:F91" si="47">D112+D197</f>
        <v>241293.1</v>
      </c>
      <c r="E91" s="33">
        <f t="shared" si="47"/>
        <v>241293.1</v>
      </c>
      <c r="F91" s="33">
        <f t="shared" si="47"/>
        <v>219725.00000000003</v>
      </c>
      <c r="G91" s="130"/>
    </row>
    <row r="92" spans="1:7" s="2" customFormat="1" x14ac:dyDescent="0.25">
      <c r="A92" s="53"/>
      <c r="B92" s="18" t="s">
        <v>97</v>
      </c>
      <c r="C92" s="33">
        <f>C113</f>
        <v>21568.1</v>
      </c>
      <c r="D92" s="33">
        <f t="shared" ref="D92:F92" si="48">D113</f>
        <v>21568.1</v>
      </c>
      <c r="E92" s="33">
        <f t="shared" si="48"/>
        <v>21568.1</v>
      </c>
      <c r="F92" s="33">
        <f t="shared" si="48"/>
        <v>0</v>
      </c>
      <c r="G92" s="130"/>
    </row>
    <row r="93" spans="1:7" s="2" customFormat="1" x14ac:dyDescent="0.25">
      <c r="A93" s="53"/>
      <c r="B93" s="29" t="s">
        <v>111</v>
      </c>
      <c r="C93" s="33">
        <f>C114+C198</f>
        <v>415978.6</v>
      </c>
      <c r="D93" s="33">
        <f t="shared" ref="D93:F93" si="49">D114+D198</f>
        <v>415877.5</v>
      </c>
      <c r="E93" s="33">
        <f t="shared" si="49"/>
        <v>415877.5</v>
      </c>
      <c r="F93" s="33">
        <f t="shared" si="49"/>
        <v>414917.10000000003</v>
      </c>
      <c r="G93" s="130"/>
    </row>
    <row r="94" spans="1:7" s="2" customFormat="1" x14ac:dyDescent="0.25">
      <c r="A94" s="53"/>
      <c r="B94" s="18" t="s">
        <v>97</v>
      </c>
      <c r="C94" s="33">
        <f>C115</f>
        <v>960.4</v>
      </c>
      <c r="D94" s="33">
        <f t="shared" ref="D94:F94" si="50">D115</f>
        <v>960.4</v>
      </c>
      <c r="E94" s="33">
        <f t="shared" si="50"/>
        <v>960.4</v>
      </c>
      <c r="F94" s="33">
        <f t="shared" si="50"/>
        <v>0</v>
      </c>
      <c r="G94" s="130"/>
    </row>
    <row r="95" spans="1:7" s="2" customFormat="1" x14ac:dyDescent="0.25">
      <c r="A95" s="54"/>
      <c r="B95" s="29" t="s">
        <v>6</v>
      </c>
      <c r="C95" s="33">
        <f>C116+C199</f>
        <v>0</v>
      </c>
      <c r="D95" s="33">
        <f t="shared" ref="D95:F95" si="51">D116+D199</f>
        <v>0</v>
      </c>
      <c r="E95" s="33">
        <f t="shared" si="51"/>
        <v>0</v>
      </c>
      <c r="F95" s="33">
        <f t="shared" si="51"/>
        <v>0</v>
      </c>
      <c r="G95" s="131"/>
    </row>
    <row r="96" spans="1:7" s="2" customFormat="1" ht="46.8" x14ac:dyDescent="0.25">
      <c r="A96" s="51" t="s">
        <v>154</v>
      </c>
      <c r="B96" s="30" t="s">
        <v>19</v>
      </c>
      <c r="C96" s="47">
        <f>C97+C98+C100+C102</f>
        <v>648991.1</v>
      </c>
      <c r="D96" s="47">
        <f t="shared" ref="D96:F96" si="52">D97+D98+D100+D102</f>
        <v>628938.89999999991</v>
      </c>
      <c r="E96" s="47">
        <f t="shared" si="52"/>
        <v>628938.89999999991</v>
      </c>
      <c r="F96" s="47">
        <f t="shared" si="52"/>
        <v>614481.1</v>
      </c>
      <c r="G96" s="66"/>
    </row>
    <row r="97" spans="1:7" s="2" customFormat="1" x14ac:dyDescent="0.25">
      <c r="A97" s="52"/>
      <c r="B97" s="29" t="s">
        <v>7</v>
      </c>
      <c r="C97" s="33">
        <f t="shared" ref="C97:C102" si="53">C104+C111</f>
        <v>3757.6</v>
      </c>
      <c r="D97" s="33">
        <f t="shared" ref="D97:F97" si="54">D104+D111</f>
        <v>3757.6</v>
      </c>
      <c r="E97" s="33">
        <f t="shared" si="54"/>
        <v>3757.6</v>
      </c>
      <c r="F97" s="33">
        <f t="shared" si="54"/>
        <v>3757.6</v>
      </c>
      <c r="G97" s="81"/>
    </row>
    <row r="98" spans="1:7" s="2" customFormat="1" x14ac:dyDescent="0.25">
      <c r="A98" s="52"/>
      <c r="B98" s="29" t="s">
        <v>60</v>
      </c>
      <c r="C98" s="33">
        <f t="shared" si="53"/>
        <v>290106.7</v>
      </c>
      <c r="D98" s="33">
        <f t="shared" ref="D98:F98" si="55">D105+D112</f>
        <v>290106.7</v>
      </c>
      <c r="E98" s="33">
        <f t="shared" si="55"/>
        <v>290106.7</v>
      </c>
      <c r="F98" s="33">
        <f t="shared" si="55"/>
        <v>258321.2</v>
      </c>
      <c r="G98" s="81"/>
    </row>
    <row r="99" spans="1:7" s="2" customFormat="1" x14ac:dyDescent="0.25">
      <c r="A99" s="52"/>
      <c r="B99" s="18" t="s">
        <v>97</v>
      </c>
      <c r="C99" s="33">
        <f t="shared" si="53"/>
        <v>31785.5</v>
      </c>
      <c r="D99" s="33">
        <f t="shared" ref="D99:F99" si="56">D106+D113</f>
        <v>31785.5</v>
      </c>
      <c r="E99" s="33">
        <f t="shared" si="56"/>
        <v>31785.5</v>
      </c>
      <c r="F99" s="33">
        <f t="shared" si="56"/>
        <v>0</v>
      </c>
      <c r="G99" s="81"/>
    </row>
    <row r="100" spans="1:7" s="2" customFormat="1" x14ac:dyDescent="0.25">
      <c r="A100" s="52"/>
      <c r="B100" s="29" t="s">
        <v>111</v>
      </c>
      <c r="C100" s="33">
        <f t="shared" si="53"/>
        <v>355126.8</v>
      </c>
      <c r="D100" s="33">
        <f t="shared" ref="D100:F100" si="57">D107+D114</f>
        <v>335074.59999999998</v>
      </c>
      <c r="E100" s="33">
        <f t="shared" si="57"/>
        <v>335074.59999999998</v>
      </c>
      <c r="F100" s="33">
        <f t="shared" si="57"/>
        <v>352402.3</v>
      </c>
      <c r="G100" s="81"/>
    </row>
    <row r="101" spans="1:7" s="2" customFormat="1" x14ac:dyDescent="0.25">
      <c r="A101" s="53"/>
      <c r="B101" s="18" t="s">
        <v>97</v>
      </c>
      <c r="C101" s="33">
        <f t="shared" si="53"/>
        <v>3191.1</v>
      </c>
      <c r="D101" s="33">
        <f t="shared" ref="D101:F101" si="58">D108+D115</f>
        <v>3191.1</v>
      </c>
      <c r="E101" s="33">
        <f t="shared" si="58"/>
        <v>3191.1</v>
      </c>
      <c r="F101" s="33">
        <f t="shared" si="58"/>
        <v>0</v>
      </c>
      <c r="G101" s="81"/>
    </row>
    <row r="102" spans="1:7" s="2" customFormat="1" x14ac:dyDescent="0.25">
      <c r="A102" s="53"/>
      <c r="B102" s="29" t="s">
        <v>6</v>
      </c>
      <c r="C102" s="33">
        <f t="shared" si="53"/>
        <v>0</v>
      </c>
      <c r="D102" s="33">
        <f t="shared" ref="D102:F102" si="59">D109+D116</f>
        <v>0</v>
      </c>
      <c r="E102" s="33">
        <f t="shared" si="59"/>
        <v>0</v>
      </c>
      <c r="F102" s="33">
        <f t="shared" si="59"/>
        <v>0</v>
      </c>
      <c r="G102" s="81"/>
    </row>
    <row r="103" spans="1:7" s="2" customFormat="1" ht="31.2" x14ac:dyDescent="0.25">
      <c r="A103" s="53"/>
      <c r="B103" s="30" t="s">
        <v>438</v>
      </c>
      <c r="C103" s="34">
        <f>C104+C105+C107+C109</f>
        <v>91032.900000000009</v>
      </c>
      <c r="D103" s="34">
        <f t="shared" ref="D103:F103" si="60">D104+D105+D107+D109</f>
        <v>71065.200000000012</v>
      </c>
      <c r="E103" s="34">
        <f t="shared" si="60"/>
        <v>71065.200000000012</v>
      </c>
      <c r="F103" s="34">
        <f t="shared" si="60"/>
        <v>79135.899999999994</v>
      </c>
      <c r="G103" s="81"/>
    </row>
    <row r="104" spans="1:7" s="2" customFormat="1" x14ac:dyDescent="0.25">
      <c r="A104" s="53"/>
      <c r="B104" s="29" t="s">
        <v>7</v>
      </c>
      <c r="C104" s="33">
        <f>C118+C124+C129+C134+C166+C172+C179+C186</f>
        <v>0</v>
      </c>
      <c r="D104" s="33">
        <f t="shared" ref="D104:F104" si="61">D118+D124+D129+D134+D166+D172+D179+D186</f>
        <v>0</v>
      </c>
      <c r="E104" s="33">
        <f t="shared" si="61"/>
        <v>0</v>
      </c>
      <c r="F104" s="33">
        <f t="shared" si="61"/>
        <v>0</v>
      </c>
      <c r="G104" s="81"/>
    </row>
    <row r="105" spans="1:7" s="2" customFormat="1" x14ac:dyDescent="0.25">
      <c r="A105" s="53"/>
      <c r="B105" s="29" t="s">
        <v>60</v>
      </c>
      <c r="C105" s="33">
        <f>C119+C125+C130+C135+C167+C173+C180+C187</f>
        <v>58046.200000000004</v>
      </c>
      <c r="D105" s="33">
        <f t="shared" ref="D105:F105" si="62">D119+D125+D130+D135+D167+D173+D180+D187</f>
        <v>58046.200000000004</v>
      </c>
      <c r="E105" s="33">
        <f t="shared" si="62"/>
        <v>58046.200000000004</v>
      </c>
      <c r="F105" s="33">
        <f t="shared" si="62"/>
        <v>47828.800000000003</v>
      </c>
      <c r="G105" s="81"/>
    </row>
    <row r="106" spans="1:7" s="2" customFormat="1" x14ac:dyDescent="0.25">
      <c r="A106" s="53"/>
      <c r="B106" s="18" t="s">
        <v>97</v>
      </c>
      <c r="C106" s="33">
        <f>C174+C181</f>
        <v>10217.4</v>
      </c>
      <c r="D106" s="33">
        <f t="shared" ref="D106:F106" si="63">D174+D181</f>
        <v>10217.4</v>
      </c>
      <c r="E106" s="33">
        <f t="shared" si="63"/>
        <v>10217.4</v>
      </c>
      <c r="F106" s="33">
        <f t="shared" si="63"/>
        <v>0</v>
      </c>
      <c r="G106" s="81"/>
    </row>
    <row r="107" spans="1:7" s="2" customFormat="1" x14ac:dyDescent="0.25">
      <c r="A107" s="53"/>
      <c r="B107" s="29" t="s">
        <v>111</v>
      </c>
      <c r="C107" s="33">
        <f>C120+C126+C131+C136+C168+C175+C182+C188</f>
        <v>32986.700000000004</v>
      </c>
      <c r="D107" s="33">
        <f t="shared" ref="D107:F107" si="64">D120+D126+D131+D136+D168+D175+D182+D188</f>
        <v>13019</v>
      </c>
      <c r="E107" s="33">
        <f t="shared" si="64"/>
        <v>13019</v>
      </c>
      <c r="F107" s="33">
        <f t="shared" si="64"/>
        <v>31307.1</v>
      </c>
      <c r="G107" s="81"/>
    </row>
    <row r="108" spans="1:7" s="2" customFormat="1" x14ac:dyDescent="0.25">
      <c r="A108" s="53"/>
      <c r="B108" s="18" t="s">
        <v>97</v>
      </c>
      <c r="C108" s="33">
        <f>C121+C143+C169+C176</f>
        <v>2230.6999999999998</v>
      </c>
      <c r="D108" s="33">
        <f t="shared" ref="D108:F108" si="65">D121+D143+D169+D176</f>
        <v>2230.6999999999998</v>
      </c>
      <c r="E108" s="33">
        <f t="shared" si="65"/>
        <v>2230.6999999999998</v>
      </c>
      <c r="F108" s="33">
        <f t="shared" si="65"/>
        <v>0</v>
      </c>
      <c r="G108" s="81"/>
    </row>
    <row r="109" spans="1:7" s="2" customFormat="1" x14ac:dyDescent="0.25">
      <c r="A109" s="53"/>
      <c r="B109" s="29" t="s">
        <v>6</v>
      </c>
      <c r="C109" s="33">
        <f>C122+C127+C132+C137+C170+C177+C184+C189</f>
        <v>0</v>
      </c>
      <c r="D109" s="33">
        <f t="shared" ref="D109:F109" si="66">D122+D127+D132+D137+D170+D177+D184+D189</f>
        <v>0</v>
      </c>
      <c r="E109" s="33">
        <f t="shared" si="66"/>
        <v>0</v>
      </c>
      <c r="F109" s="33">
        <f t="shared" si="66"/>
        <v>0</v>
      </c>
      <c r="G109" s="81"/>
    </row>
    <row r="110" spans="1:7" s="2" customFormat="1" x14ac:dyDescent="0.25">
      <c r="A110" s="53"/>
      <c r="B110" s="30" t="s">
        <v>439</v>
      </c>
      <c r="C110" s="34">
        <f>C111+C112+C114+C116</f>
        <v>557958.19999999995</v>
      </c>
      <c r="D110" s="34">
        <f t="shared" ref="D110:F110" si="67">D111+D112+D114+D116</f>
        <v>557873.69999999995</v>
      </c>
      <c r="E110" s="34">
        <f t="shared" si="67"/>
        <v>557873.69999999995</v>
      </c>
      <c r="F110" s="34">
        <f t="shared" si="67"/>
        <v>535345.20000000007</v>
      </c>
      <c r="G110" s="81"/>
    </row>
    <row r="111" spans="1:7" s="2" customFormat="1" x14ac:dyDescent="0.25">
      <c r="A111" s="53"/>
      <c r="B111" s="29" t="s">
        <v>7</v>
      </c>
      <c r="C111" s="33">
        <f>C139+C146+C151+C156+C161+C191</f>
        <v>3757.6</v>
      </c>
      <c r="D111" s="33">
        <f t="shared" ref="D111:F111" si="68">D139+D146+D151+D156+D161+D191</f>
        <v>3757.6</v>
      </c>
      <c r="E111" s="33">
        <f t="shared" si="68"/>
        <v>3757.6</v>
      </c>
      <c r="F111" s="33">
        <f t="shared" si="68"/>
        <v>3757.6</v>
      </c>
      <c r="G111" s="81"/>
    </row>
    <row r="112" spans="1:7" s="2" customFormat="1" x14ac:dyDescent="0.25">
      <c r="A112" s="53"/>
      <c r="B112" s="29" t="s">
        <v>60</v>
      </c>
      <c r="C112" s="33">
        <f>C140+C147+C152+C157+C162+C192</f>
        <v>232060.5</v>
      </c>
      <c r="D112" s="33">
        <f t="shared" ref="D112:F112" si="69">D140+D147+D152+D157+D162+D192</f>
        <v>232060.5</v>
      </c>
      <c r="E112" s="33">
        <f t="shared" si="69"/>
        <v>232060.5</v>
      </c>
      <c r="F112" s="33">
        <f t="shared" si="69"/>
        <v>210492.40000000002</v>
      </c>
      <c r="G112" s="81"/>
    </row>
    <row r="113" spans="1:7" s="2" customFormat="1" x14ac:dyDescent="0.25">
      <c r="A113" s="53"/>
      <c r="B113" s="18" t="s">
        <v>97</v>
      </c>
      <c r="C113" s="33">
        <f>C141</f>
        <v>21568.1</v>
      </c>
      <c r="D113" s="33">
        <f t="shared" ref="D113:F113" si="70">D141</f>
        <v>21568.1</v>
      </c>
      <c r="E113" s="33">
        <f t="shared" si="70"/>
        <v>21568.1</v>
      </c>
      <c r="F113" s="33">
        <f t="shared" si="70"/>
        <v>0</v>
      </c>
      <c r="G113" s="81"/>
    </row>
    <row r="114" spans="1:7" s="2" customFormat="1" x14ac:dyDescent="0.25">
      <c r="A114" s="53"/>
      <c r="B114" s="29" t="s">
        <v>111</v>
      </c>
      <c r="C114" s="33">
        <f>C142+C148+C153+C158+C163+C193</f>
        <v>322140.09999999998</v>
      </c>
      <c r="D114" s="33">
        <f t="shared" ref="D114:F114" si="71">D142+D148+D153+D158+D163+D193</f>
        <v>322055.59999999998</v>
      </c>
      <c r="E114" s="33">
        <f t="shared" si="71"/>
        <v>322055.59999999998</v>
      </c>
      <c r="F114" s="33">
        <f t="shared" si="71"/>
        <v>321095.2</v>
      </c>
      <c r="G114" s="81"/>
    </row>
    <row r="115" spans="1:7" s="2" customFormat="1" x14ac:dyDescent="0.25">
      <c r="A115" s="53"/>
      <c r="B115" s="18" t="s">
        <v>97</v>
      </c>
      <c r="C115" s="33">
        <f>C143</f>
        <v>960.4</v>
      </c>
      <c r="D115" s="33">
        <f t="shared" ref="D115:F115" si="72">D143</f>
        <v>960.4</v>
      </c>
      <c r="E115" s="33">
        <f t="shared" si="72"/>
        <v>960.4</v>
      </c>
      <c r="F115" s="33">
        <f t="shared" si="72"/>
        <v>0</v>
      </c>
      <c r="G115" s="81"/>
    </row>
    <row r="116" spans="1:7" s="2" customFormat="1" x14ac:dyDescent="0.25">
      <c r="A116" s="54"/>
      <c r="B116" s="29" t="s">
        <v>6</v>
      </c>
      <c r="C116" s="33">
        <f>C144+C149+C154+C159+C164+C194</f>
        <v>0</v>
      </c>
      <c r="D116" s="33">
        <f t="shared" ref="D116:F116" si="73">D144+D149+D154+D159+D164+D194</f>
        <v>0</v>
      </c>
      <c r="E116" s="33">
        <f t="shared" si="73"/>
        <v>0</v>
      </c>
      <c r="F116" s="33">
        <f t="shared" si="73"/>
        <v>0</v>
      </c>
      <c r="G116" s="82"/>
    </row>
    <row r="117" spans="1:7" s="2" customFormat="1" ht="79.5" customHeight="1" x14ac:dyDescent="0.25">
      <c r="A117" s="61" t="s">
        <v>165</v>
      </c>
      <c r="B117" s="19" t="s">
        <v>20</v>
      </c>
      <c r="C117" s="33">
        <f>SUM(C118:C120)</f>
        <v>3585.3</v>
      </c>
      <c r="D117" s="33">
        <f>SUM(D118:D120)</f>
        <v>85.3</v>
      </c>
      <c r="E117" s="33">
        <f>SUM(E118:E120)</f>
        <v>85.3</v>
      </c>
      <c r="F117" s="33">
        <f>SUM(F118:F120)</f>
        <v>3500</v>
      </c>
      <c r="G117" s="60" t="s">
        <v>443</v>
      </c>
    </row>
    <row r="118" spans="1:7" s="2" customFormat="1" x14ac:dyDescent="0.25">
      <c r="A118" s="61"/>
      <c r="B118" s="29" t="s">
        <v>7</v>
      </c>
      <c r="C118" s="38">
        <v>0</v>
      </c>
      <c r="D118" s="38">
        <v>0</v>
      </c>
      <c r="E118" s="38">
        <v>0</v>
      </c>
      <c r="F118" s="38">
        <v>0</v>
      </c>
      <c r="G118" s="60"/>
    </row>
    <row r="119" spans="1:7" s="2" customFormat="1" x14ac:dyDescent="0.25">
      <c r="A119" s="61"/>
      <c r="B119" s="29" t="s">
        <v>2</v>
      </c>
      <c r="C119" s="38">
        <v>0</v>
      </c>
      <c r="D119" s="38">
        <v>0</v>
      </c>
      <c r="E119" s="38">
        <v>0</v>
      </c>
      <c r="F119" s="38">
        <v>0</v>
      </c>
      <c r="G119" s="60"/>
    </row>
    <row r="120" spans="1:7" s="2" customFormat="1" x14ac:dyDescent="0.25">
      <c r="A120" s="61"/>
      <c r="B120" s="29" t="s">
        <v>111</v>
      </c>
      <c r="C120" s="38">
        <v>3585.3</v>
      </c>
      <c r="D120" s="38">
        <v>85.3</v>
      </c>
      <c r="E120" s="38">
        <v>85.3</v>
      </c>
      <c r="F120" s="38">
        <v>3500</v>
      </c>
      <c r="G120" s="60"/>
    </row>
    <row r="121" spans="1:7" s="2" customFormat="1" x14ac:dyDescent="0.25">
      <c r="A121" s="63"/>
      <c r="B121" s="18" t="s">
        <v>97</v>
      </c>
      <c r="C121" s="38">
        <v>85.3</v>
      </c>
      <c r="D121" s="38">
        <v>85.3</v>
      </c>
      <c r="E121" s="38">
        <v>85.3</v>
      </c>
      <c r="F121" s="38">
        <v>0</v>
      </c>
      <c r="G121" s="62"/>
    </row>
    <row r="122" spans="1:7" s="2" customFormat="1" x14ac:dyDescent="0.25">
      <c r="A122" s="63"/>
      <c r="B122" s="29" t="s">
        <v>6</v>
      </c>
      <c r="C122" s="38">
        <v>0</v>
      </c>
      <c r="D122" s="38">
        <v>0</v>
      </c>
      <c r="E122" s="38">
        <v>0</v>
      </c>
      <c r="F122" s="38">
        <v>0</v>
      </c>
      <c r="G122" s="62"/>
    </row>
    <row r="123" spans="1:7" s="2" customFormat="1" ht="95.25" customHeight="1" x14ac:dyDescent="0.25">
      <c r="A123" s="61" t="s">
        <v>166</v>
      </c>
      <c r="B123" s="19" t="s">
        <v>355</v>
      </c>
      <c r="C123" s="33">
        <f>SUM(C124:C126)</f>
        <v>1100</v>
      </c>
      <c r="D123" s="33">
        <f>SUM(D124:D126)</f>
        <v>1096.2</v>
      </c>
      <c r="E123" s="33">
        <f>SUM(E124:E126)</f>
        <v>1096.2</v>
      </c>
      <c r="F123" s="33">
        <f>SUM(F124:F126)</f>
        <v>1096.2</v>
      </c>
      <c r="G123" s="60" t="s">
        <v>356</v>
      </c>
    </row>
    <row r="124" spans="1:7" s="2" customFormat="1" x14ac:dyDescent="0.25">
      <c r="A124" s="61"/>
      <c r="B124" s="29" t="s">
        <v>7</v>
      </c>
      <c r="C124" s="38">
        <v>0</v>
      </c>
      <c r="D124" s="38">
        <v>0</v>
      </c>
      <c r="E124" s="38">
        <v>0</v>
      </c>
      <c r="F124" s="38">
        <v>0</v>
      </c>
      <c r="G124" s="60"/>
    </row>
    <row r="125" spans="1:7" s="2" customFormat="1" x14ac:dyDescent="0.25">
      <c r="A125" s="61"/>
      <c r="B125" s="29" t="s">
        <v>2</v>
      </c>
      <c r="C125" s="38">
        <v>0</v>
      </c>
      <c r="D125" s="38">
        <v>0</v>
      </c>
      <c r="E125" s="38">
        <v>0</v>
      </c>
      <c r="F125" s="38">
        <v>0</v>
      </c>
      <c r="G125" s="60"/>
    </row>
    <row r="126" spans="1:7" s="2" customFormat="1" x14ac:dyDescent="0.25">
      <c r="A126" s="61"/>
      <c r="B126" s="29" t="s">
        <v>3</v>
      </c>
      <c r="C126" s="38">
        <v>1100</v>
      </c>
      <c r="D126" s="38">
        <v>1096.2</v>
      </c>
      <c r="E126" s="38">
        <v>1096.2</v>
      </c>
      <c r="F126" s="38">
        <v>1096.2</v>
      </c>
      <c r="G126" s="60"/>
    </row>
    <row r="127" spans="1:7" s="2" customFormat="1" x14ac:dyDescent="0.25">
      <c r="A127" s="63"/>
      <c r="B127" s="29" t="s">
        <v>6</v>
      </c>
      <c r="C127" s="38">
        <v>0</v>
      </c>
      <c r="D127" s="38">
        <v>0</v>
      </c>
      <c r="E127" s="38">
        <v>0</v>
      </c>
      <c r="F127" s="38">
        <v>0</v>
      </c>
      <c r="G127" s="62"/>
    </row>
    <row r="128" spans="1:7" s="2" customFormat="1" ht="65.25" customHeight="1" x14ac:dyDescent="0.25">
      <c r="A128" s="61" t="s">
        <v>167</v>
      </c>
      <c r="B128" s="19" t="s">
        <v>434</v>
      </c>
      <c r="C128" s="33">
        <f>SUM(C129:C131)</f>
        <v>4093.9</v>
      </c>
      <c r="D128" s="33">
        <f>SUM(D129:D131)</f>
        <v>0</v>
      </c>
      <c r="E128" s="33">
        <f>SUM(E129:E131)</f>
        <v>0</v>
      </c>
      <c r="F128" s="33">
        <f>SUM(F129:F131)</f>
        <v>4093.9</v>
      </c>
      <c r="G128" s="60" t="s">
        <v>352</v>
      </c>
    </row>
    <row r="129" spans="1:7" s="2" customFormat="1" x14ac:dyDescent="0.25">
      <c r="A129" s="61"/>
      <c r="B129" s="29" t="s">
        <v>7</v>
      </c>
      <c r="C129" s="38">
        <v>0</v>
      </c>
      <c r="D129" s="38">
        <v>0</v>
      </c>
      <c r="E129" s="38">
        <v>0</v>
      </c>
      <c r="F129" s="38">
        <v>0</v>
      </c>
      <c r="G129" s="62"/>
    </row>
    <row r="130" spans="1:7" s="2" customFormat="1" x14ac:dyDescent="0.25">
      <c r="A130" s="61"/>
      <c r="B130" s="29" t="s">
        <v>2</v>
      </c>
      <c r="C130" s="38">
        <v>0</v>
      </c>
      <c r="D130" s="38">
        <v>0</v>
      </c>
      <c r="E130" s="38">
        <v>0</v>
      </c>
      <c r="F130" s="38">
        <v>0</v>
      </c>
      <c r="G130" s="62"/>
    </row>
    <row r="131" spans="1:7" s="2" customFormat="1" x14ac:dyDescent="0.25">
      <c r="A131" s="61"/>
      <c r="B131" s="29" t="s">
        <v>3</v>
      </c>
      <c r="C131" s="38">
        <v>4093.9</v>
      </c>
      <c r="D131" s="38">
        <v>0</v>
      </c>
      <c r="E131" s="38">
        <v>0</v>
      </c>
      <c r="F131" s="38">
        <v>4093.9</v>
      </c>
      <c r="G131" s="62"/>
    </row>
    <row r="132" spans="1:7" s="2" customFormat="1" x14ac:dyDescent="0.25">
      <c r="A132" s="63"/>
      <c r="B132" s="29" t="s">
        <v>6</v>
      </c>
      <c r="C132" s="38">
        <v>0</v>
      </c>
      <c r="D132" s="38">
        <v>0</v>
      </c>
      <c r="E132" s="38">
        <v>0</v>
      </c>
      <c r="F132" s="38">
        <v>0</v>
      </c>
      <c r="G132" s="62"/>
    </row>
    <row r="133" spans="1:7" s="2" customFormat="1" ht="65.25" customHeight="1" x14ac:dyDescent="0.25">
      <c r="A133" s="61" t="s">
        <v>168</v>
      </c>
      <c r="B133" s="19" t="s">
        <v>435</v>
      </c>
      <c r="C133" s="33">
        <f>SUM(C134:C136)</f>
        <v>12370</v>
      </c>
      <c r="D133" s="33">
        <f>SUM(D134:D136)</f>
        <v>0</v>
      </c>
      <c r="E133" s="33">
        <f>SUM(E134:E136)</f>
        <v>0</v>
      </c>
      <c r="F133" s="33">
        <f>SUM(F134:F136)</f>
        <v>12370</v>
      </c>
      <c r="G133" s="60" t="s">
        <v>353</v>
      </c>
    </row>
    <row r="134" spans="1:7" s="2" customFormat="1" x14ac:dyDescent="0.25">
      <c r="A134" s="61"/>
      <c r="B134" s="29" t="s">
        <v>7</v>
      </c>
      <c r="C134" s="38">
        <v>0</v>
      </c>
      <c r="D134" s="38">
        <v>0</v>
      </c>
      <c r="E134" s="38">
        <v>0</v>
      </c>
      <c r="F134" s="38">
        <v>0</v>
      </c>
      <c r="G134" s="62"/>
    </row>
    <row r="135" spans="1:7" s="2" customFormat="1" x14ac:dyDescent="0.25">
      <c r="A135" s="61"/>
      <c r="B135" s="29" t="s">
        <v>2</v>
      </c>
      <c r="C135" s="38">
        <v>0</v>
      </c>
      <c r="D135" s="38">
        <v>0</v>
      </c>
      <c r="E135" s="38">
        <v>0</v>
      </c>
      <c r="F135" s="38">
        <v>0</v>
      </c>
      <c r="G135" s="62"/>
    </row>
    <row r="136" spans="1:7" s="2" customFormat="1" x14ac:dyDescent="0.25">
      <c r="A136" s="61"/>
      <c r="B136" s="29" t="s">
        <v>3</v>
      </c>
      <c r="C136" s="38">
        <v>12370</v>
      </c>
      <c r="D136" s="38">
        <v>0</v>
      </c>
      <c r="E136" s="38">
        <v>0</v>
      </c>
      <c r="F136" s="38">
        <v>12370</v>
      </c>
      <c r="G136" s="62"/>
    </row>
    <row r="137" spans="1:7" s="2" customFormat="1" x14ac:dyDescent="0.25">
      <c r="A137" s="63"/>
      <c r="B137" s="29" t="s">
        <v>6</v>
      </c>
      <c r="C137" s="38">
        <v>0</v>
      </c>
      <c r="D137" s="38">
        <v>0</v>
      </c>
      <c r="E137" s="38">
        <v>0</v>
      </c>
      <c r="F137" s="38">
        <v>0</v>
      </c>
      <c r="G137" s="62"/>
    </row>
    <row r="138" spans="1:7" s="2" customFormat="1" ht="31.2" x14ac:dyDescent="0.25">
      <c r="A138" s="64" t="s">
        <v>169</v>
      </c>
      <c r="B138" s="18" t="s">
        <v>21</v>
      </c>
      <c r="C138" s="38">
        <f>C139+C140+C142+C144</f>
        <v>242817.69999999998</v>
      </c>
      <c r="D138" s="38">
        <f t="shared" ref="D138:F138" si="74">D139+D140+D142+D144</f>
        <v>242817.69999999998</v>
      </c>
      <c r="E138" s="38">
        <f t="shared" si="74"/>
        <v>242817.69999999998</v>
      </c>
      <c r="F138" s="38">
        <f t="shared" si="74"/>
        <v>220289.2</v>
      </c>
      <c r="G138" s="66" t="s">
        <v>447</v>
      </c>
    </row>
    <row r="139" spans="1:7" s="2" customFormat="1" x14ac:dyDescent="0.25">
      <c r="A139" s="65"/>
      <c r="B139" s="29" t="s">
        <v>7</v>
      </c>
      <c r="C139" s="38">
        <v>0</v>
      </c>
      <c r="D139" s="38">
        <v>0</v>
      </c>
      <c r="E139" s="38">
        <v>0</v>
      </c>
      <c r="F139" s="38">
        <v>0</v>
      </c>
      <c r="G139" s="67"/>
    </row>
    <row r="140" spans="1:7" s="2" customFormat="1" x14ac:dyDescent="0.25">
      <c r="A140" s="65"/>
      <c r="B140" s="29" t="s">
        <v>60</v>
      </c>
      <c r="C140" s="38">
        <v>230842.8</v>
      </c>
      <c r="D140" s="38">
        <v>230842.8</v>
      </c>
      <c r="E140" s="38">
        <v>230842.8</v>
      </c>
      <c r="F140" s="38">
        <v>209274.7</v>
      </c>
      <c r="G140" s="67"/>
    </row>
    <row r="141" spans="1:7" s="2" customFormat="1" x14ac:dyDescent="0.25">
      <c r="A141" s="65"/>
      <c r="B141" s="18" t="s">
        <v>97</v>
      </c>
      <c r="C141" s="38">
        <v>21568.1</v>
      </c>
      <c r="D141" s="38">
        <v>21568.1</v>
      </c>
      <c r="E141" s="38">
        <v>21568.1</v>
      </c>
      <c r="F141" s="38">
        <v>0</v>
      </c>
      <c r="G141" s="67"/>
    </row>
    <row r="142" spans="1:7" s="2" customFormat="1" x14ac:dyDescent="0.25">
      <c r="A142" s="65"/>
      <c r="B142" s="29" t="s">
        <v>111</v>
      </c>
      <c r="C142" s="38">
        <v>11974.9</v>
      </c>
      <c r="D142" s="38">
        <v>11974.9</v>
      </c>
      <c r="E142" s="38">
        <v>11974.9</v>
      </c>
      <c r="F142" s="38">
        <v>11014.5</v>
      </c>
      <c r="G142" s="67"/>
    </row>
    <row r="143" spans="1:7" s="2" customFormat="1" x14ac:dyDescent="0.25">
      <c r="A143" s="65"/>
      <c r="B143" s="18" t="s">
        <v>97</v>
      </c>
      <c r="C143" s="38">
        <v>960.4</v>
      </c>
      <c r="D143" s="38">
        <v>960.4</v>
      </c>
      <c r="E143" s="38">
        <v>960.4</v>
      </c>
      <c r="F143" s="38">
        <v>0</v>
      </c>
      <c r="G143" s="67"/>
    </row>
    <row r="144" spans="1:7" s="2" customFormat="1" x14ac:dyDescent="0.25">
      <c r="A144" s="133"/>
      <c r="B144" s="29" t="s">
        <v>6</v>
      </c>
      <c r="C144" s="38">
        <v>0</v>
      </c>
      <c r="D144" s="38">
        <v>0</v>
      </c>
      <c r="E144" s="38">
        <v>0</v>
      </c>
      <c r="F144" s="38">
        <v>0</v>
      </c>
      <c r="G144" s="68"/>
    </row>
    <row r="145" spans="1:7" s="2" customFormat="1" ht="64.5" customHeight="1" x14ac:dyDescent="0.25">
      <c r="A145" s="61" t="s">
        <v>170</v>
      </c>
      <c r="B145" s="19" t="s">
        <v>22</v>
      </c>
      <c r="C145" s="33">
        <f>SUM(C146:C148)</f>
        <v>45288</v>
      </c>
      <c r="D145" s="33">
        <f>SUM(D146:D148)</f>
        <v>45288</v>
      </c>
      <c r="E145" s="33">
        <f>SUM(E146:E148)</f>
        <v>45288</v>
      </c>
      <c r="F145" s="33">
        <f>SUM(F146:F148)</f>
        <v>45288</v>
      </c>
      <c r="G145" s="83" t="s">
        <v>357</v>
      </c>
    </row>
    <row r="146" spans="1:7" s="2" customFormat="1" x14ac:dyDescent="0.25">
      <c r="A146" s="61"/>
      <c r="B146" s="29" t="s">
        <v>7</v>
      </c>
      <c r="C146" s="38">
        <v>0</v>
      </c>
      <c r="D146" s="38">
        <v>0</v>
      </c>
      <c r="E146" s="38">
        <v>0</v>
      </c>
      <c r="F146" s="38">
        <v>0</v>
      </c>
      <c r="G146" s="83"/>
    </row>
    <row r="147" spans="1:7" s="2" customFormat="1" x14ac:dyDescent="0.25">
      <c r="A147" s="61"/>
      <c r="B147" s="29" t="s">
        <v>2</v>
      </c>
      <c r="C147" s="38">
        <v>0</v>
      </c>
      <c r="D147" s="38">
        <v>0</v>
      </c>
      <c r="E147" s="38">
        <v>0</v>
      </c>
      <c r="F147" s="38">
        <v>0</v>
      </c>
      <c r="G147" s="83"/>
    </row>
    <row r="148" spans="1:7" s="2" customFormat="1" x14ac:dyDescent="0.25">
      <c r="A148" s="61"/>
      <c r="B148" s="29" t="s">
        <v>3</v>
      </c>
      <c r="C148" s="38">
        <v>45288</v>
      </c>
      <c r="D148" s="38">
        <v>45288</v>
      </c>
      <c r="E148" s="38">
        <v>45288</v>
      </c>
      <c r="F148" s="38">
        <v>45288</v>
      </c>
      <c r="G148" s="83"/>
    </row>
    <row r="149" spans="1:7" s="2" customFormat="1" x14ac:dyDescent="0.25">
      <c r="A149" s="63"/>
      <c r="B149" s="29" t="s">
        <v>6</v>
      </c>
      <c r="C149" s="38">
        <v>0</v>
      </c>
      <c r="D149" s="38">
        <v>0</v>
      </c>
      <c r="E149" s="38">
        <v>0</v>
      </c>
      <c r="F149" s="38">
        <v>0</v>
      </c>
      <c r="G149" s="83"/>
    </row>
    <row r="150" spans="1:7" s="2" customFormat="1" ht="78" x14ac:dyDescent="0.25">
      <c r="A150" s="61" t="s">
        <v>171</v>
      </c>
      <c r="B150" s="19" t="s">
        <v>113</v>
      </c>
      <c r="C150" s="33">
        <f>SUM(C151:C153)</f>
        <v>226467.9</v>
      </c>
      <c r="D150" s="33">
        <f>SUM(D151:D153)</f>
        <v>226467.9</v>
      </c>
      <c r="E150" s="33">
        <f>SUM(E151:E153)</f>
        <v>226467.9</v>
      </c>
      <c r="F150" s="33">
        <f>SUM(F151:F153)</f>
        <v>226467.9</v>
      </c>
      <c r="G150" s="83"/>
    </row>
    <row r="151" spans="1:7" s="2" customFormat="1" x14ac:dyDescent="0.25">
      <c r="A151" s="61"/>
      <c r="B151" s="29" t="s">
        <v>7</v>
      </c>
      <c r="C151" s="38">
        <v>0</v>
      </c>
      <c r="D151" s="38">
        <v>0</v>
      </c>
      <c r="E151" s="38">
        <v>0</v>
      </c>
      <c r="F151" s="38">
        <v>0</v>
      </c>
      <c r="G151" s="83"/>
    </row>
    <row r="152" spans="1:7" s="2" customFormat="1" x14ac:dyDescent="0.25">
      <c r="A152" s="61"/>
      <c r="B152" s="29" t="s">
        <v>2</v>
      </c>
      <c r="C152" s="38">
        <v>0</v>
      </c>
      <c r="D152" s="38">
        <v>0</v>
      </c>
      <c r="E152" s="38">
        <v>0</v>
      </c>
      <c r="F152" s="38">
        <v>0</v>
      </c>
      <c r="G152" s="83"/>
    </row>
    <row r="153" spans="1:7" s="2" customFormat="1" x14ac:dyDescent="0.25">
      <c r="A153" s="61"/>
      <c r="B153" s="29" t="s">
        <v>3</v>
      </c>
      <c r="C153" s="38">
        <v>226467.9</v>
      </c>
      <c r="D153" s="38">
        <v>226467.9</v>
      </c>
      <c r="E153" s="38">
        <v>226467.9</v>
      </c>
      <c r="F153" s="38">
        <v>226467.9</v>
      </c>
      <c r="G153" s="83"/>
    </row>
    <row r="154" spans="1:7" s="2" customFormat="1" x14ac:dyDescent="0.25">
      <c r="A154" s="63"/>
      <c r="B154" s="29" t="s">
        <v>6</v>
      </c>
      <c r="C154" s="38">
        <v>0</v>
      </c>
      <c r="D154" s="38">
        <v>0</v>
      </c>
      <c r="E154" s="38">
        <v>0</v>
      </c>
      <c r="F154" s="38">
        <v>0</v>
      </c>
      <c r="G154" s="84"/>
    </row>
    <row r="155" spans="1:7" s="2" customFormat="1" ht="77.25" customHeight="1" x14ac:dyDescent="0.25">
      <c r="A155" s="61" t="s">
        <v>172</v>
      </c>
      <c r="B155" s="19" t="s">
        <v>84</v>
      </c>
      <c r="C155" s="33">
        <f>SUM(C156:C158)</f>
        <v>34506.6</v>
      </c>
      <c r="D155" s="33">
        <f>SUM(D156:D158)</f>
        <v>34506.6</v>
      </c>
      <c r="E155" s="33">
        <f>SUM(E156:E158)</f>
        <v>34506.6</v>
      </c>
      <c r="F155" s="33">
        <f>SUM(F156:F158)</f>
        <v>34506.6</v>
      </c>
      <c r="G155" s="60" t="s">
        <v>358</v>
      </c>
    </row>
    <row r="156" spans="1:7" s="2" customFormat="1" x14ac:dyDescent="0.25">
      <c r="A156" s="61"/>
      <c r="B156" s="29" t="s">
        <v>7</v>
      </c>
      <c r="C156" s="38">
        <v>0</v>
      </c>
      <c r="D156" s="38">
        <v>0</v>
      </c>
      <c r="E156" s="38">
        <v>0</v>
      </c>
      <c r="F156" s="38">
        <v>0</v>
      </c>
      <c r="G156" s="60"/>
    </row>
    <row r="157" spans="1:7" s="2" customFormat="1" x14ac:dyDescent="0.25">
      <c r="A157" s="61"/>
      <c r="B157" s="29" t="s">
        <v>2</v>
      </c>
      <c r="C157" s="38">
        <v>0</v>
      </c>
      <c r="D157" s="38">
        <v>0</v>
      </c>
      <c r="E157" s="38">
        <v>0</v>
      </c>
      <c r="F157" s="38">
        <v>0</v>
      </c>
      <c r="G157" s="60"/>
    </row>
    <row r="158" spans="1:7" s="2" customFormat="1" x14ac:dyDescent="0.25">
      <c r="A158" s="61"/>
      <c r="B158" s="29" t="s">
        <v>3</v>
      </c>
      <c r="C158" s="38">
        <v>34506.6</v>
      </c>
      <c r="D158" s="38">
        <v>34506.6</v>
      </c>
      <c r="E158" s="38">
        <v>34506.6</v>
      </c>
      <c r="F158" s="38">
        <v>34506.6</v>
      </c>
      <c r="G158" s="60"/>
    </row>
    <row r="159" spans="1:7" s="2" customFormat="1" x14ac:dyDescent="0.25">
      <c r="A159" s="63"/>
      <c r="B159" s="29" t="s">
        <v>6</v>
      </c>
      <c r="C159" s="38">
        <v>0</v>
      </c>
      <c r="D159" s="38">
        <v>0</v>
      </c>
      <c r="E159" s="38">
        <v>0</v>
      </c>
      <c r="F159" s="38">
        <v>0</v>
      </c>
      <c r="G159" s="62"/>
    </row>
    <row r="160" spans="1:7" s="2" customFormat="1" ht="100.5" customHeight="1" x14ac:dyDescent="0.25">
      <c r="A160" s="61" t="s">
        <v>174</v>
      </c>
      <c r="B160" s="19" t="s">
        <v>112</v>
      </c>
      <c r="C160" s="33">
        <f>SUM(C161:C163)</f>
        <v>7047.2000000000007</v>
      </c>
      <c r="D160" s="33">
        <f>SUM(D161:D163)</f>
        <v>6962.7000000000007</v>
      </c>
      <c r="E160" s="33">
        <f>SUM(E161:E163)</f>
        <v>6962.7000000000007</v>
      </c>
      <c r="F160" s="33">
        <f>SUM(F161:F163)</f>
        <v>6962.7000000000007</v>
      </c>
      <c r="G160" s="60" t="s">
        <v>381</v>
      </c>
    </row>
    <row r="161" spans="1:7" s="2" customFormat="1" ht="18" customHeight="1" x14ac:dyDescent="0.25">
      <c r="A161" s="61"/>
      <c r="B161" s="29" t="s">
        <v>7</v>
      </c>
      <c r="C161" s="38">
        <v>3757.6</v>
      </c>
      <c r="D161" s="38">
        <v>3757.6</v>
      </c>
      <c r="E161" s="38">
        <v>3757.6</v>
      </c>
      <c r="F161" s="38">
        <v>3757.6</v>
      </c>
      <c r="G161" s="60"/>
    </row>
    <row r="162" spans="1:7" s="2" customFormat="1" ht="18.75" customHeight="1" x14ac:dyDescent="0.25">
      <c r="A162" s="61"/>
      <c r="B162" s="29" t="s">
        <v>2</v>
      </c>
      <c r="C162" s="38">
        <v>1217.7</v>
      </c>
      <c r="D162" s="38">
        <v>1217.7</v>
      </c>
      <c r="E162" s="38">
        <v>1217.7</v>
      </c>
      <c r="F162" s="38">
        <v>1217.7</v>
      </c>
      <c r="G162" s="60"/>
    </row>
    <row r="163" spans="1:7" s="2" customFormat="1" ht="17.25" customHeight="1" x14ac:dyDescent="0.25">
      <c r="A163" s="61"/>
      <c r="B163" s="29" t="s">
        <v>3</v>
      </c>
      <c r="C163" s="38">
        <v>2071.9</v>
      </c>
      <c r="D163" s="38">
        <v>1987.4</v>
      </c>
      <c r="E163" s="38">
        <v>1987.4</v>
      </c>
      <c r="F163" s="38">
        <v>1987.4</v>
      </c>
      <c r="G163" s="60"/>
    </row>
    <row r="164" spans="1:7" s="2" customFormat="1" ht="17.25" customHeight="1" x14ac:dyDescent="0.25">
      <c r="A164" s="63"/>
      <c r="B164" s="29" t="s">
        <v>6</v>
      </c>
      <c r="C164" s="38">
        <v>0</v>
      </c>
      <c r="D164" s="38">
        <v>0</v>
      </c>
      <c r="E164" s="38">
        <v>0</v>
      </c>
      <c r="F164" s="38">
        <v>0</v>
      </c>
      <c r="G164" s="62"/>
    </row>
    <row r="165" spans="1:7" s="2" customFormat="1" ht="80.25" customHeight="1" x14ac:dyDescent="0.25">
      <c r="A165" s="61" t="s">
        <v>175</v>
      </c>
      <c r="B165" s="19" t="s">
        <v>0</v>
      </c>
      <c r="C165" s="33">
        <f>SUM(C166:C168)</f>
        <v>47143.8</v>
      </c>
      <c r="D165" s="33">
        <f>SUM(D166:D168)</f>
        <v>47143.8</v>
      </c>
      <c r="E165" s="33">
        <f>SUM(E166:E168)</f>
        <v>47143.8</v>
      </c>
      <c r="F165" s="33">
        <f>SUM(F166:F168)</f>
        <v>46277.4</v>
      </c>
      <c r="G165" s="60" t="s">
        <v>444</v>
      </c>
    </row>
    <row r="166" spans="1:7" s="2" customFormat="1" x14ac:dyDescent="0.25">
      <c r="A166" s="61"/>
      <c r="B166" s="29" t="s">
        <v>7</v>
      </c>
      <c r="C166" s="38">
        <v>0</v>
      </c>
      <c r="D166" s="38">
        <v>0</v>
      </c>
      <c r="E166" s="38">
        <v>0</v>
      </c>
      <c r="F166" s="38">
        <v>0</v>
      </c>
      <c r="G166" s="60"/>
    </row>
    <row r="167" spans="1:7" s="2" customFormat="1" x14ac:dyDescent="0.25">
      <c r="A167" s="61"/>
      <c r="B167" s="29" t="s">
        <v>2</v>
      </c>
      <c r="C167" s="38">
        <v>36834.300000000003</v>
      </c>
      <c r="D167" s="38">
        <v>36834.300000000003</v>
      </c>
      <c r="E167" s="38">
        <v>36834.300000000003</v>
      </c>
      <c r="F167" s="38">
        <v>36834.300000000003</v>
      </c>
      <c r="G167" s="60"/>
    </row>
    <row r="168" spans="1:7" s="2" customFormat="1" x14ac:dyDescent="0.25">
      <c r="A168" s="61"/>
      <c r="B168" s="29" t="s">
        <v>111</v>
      </c>
      <c r="C168" s="38">
        <v>10309.5</v>
      </c>
      <c r="D168" s="38">
        <v>10309.5</v>
      </c>
      <c r="E168" s="38">
        <v>10309.5</v>
      </c>
      <c r="F168" s="38">
        <v>9443.1</v>
      </c>
      <c r="G168" s="60"/>
    </row>
    <row r="169" spans="1:7" s="2" customFormat="1" x14ac:dyDescent="0.25">
      <c r="A169" s="63"/>
      <c r="B169" s="18" t="s">
        <v>97</v>
      </c>
      <c r="C169" s="38">
        <v>866.4</v>
      </c>
      <c r="D169" s="38">
        <v>866.4</v>
      </c>
      <c r="E169" s="38">
        <v>866.4</v>
      </c>
      <c r="F169" s="38">
        <v>0</v>
      </c>
      <c r="G169" s="62"/>
    </row>
    <row r="170" spans="1:7" s="2" customFormat="1" x14ac:dyDescent="0.25">
      <c r="A170" s="63"/>
      <c r="B170" s="29" t="s">
        <v>6</v>
      </c>
      <c r="C170" s="38">
        <v>0</v>
      </c>
      <c r="D170" s="38">
        <v>0</v>
      </c>
      <c r="E170" s="38">
        <v>0</v>
      </c>
      <c r="F170" s="38">
        <v>0</v>
      </c>
      <c r="G170" s="62"/>
    </row>
    <row r="171" spans="1:7" s="2" customFormat="1" ht="112.5" customHeight="1" x14ac:dyDescent="0.25">
      <c r="A171" s="61" t="s">
        <v>176</v>
      </c>
      <c r="B171" s="19" t="s">
        <v>162</v>
      </c>
      <c r="C171" s="33">
        <f>C172+C173+C175+C177</f>
        <v>10148.699999999999</v>
      </c>
      <c r="D171" s="33">
        <f t="shared" ref="D171:F171" si="75">D172+D173+D175+D177</f>
        <v>10148.699999999999</v>
      </c>
      <c r="E171" s="33">
        <f t="shared" ref="E171" si="76">E172+E173+E175+E177</f>
        <v>10148.699999999999</v>
      </c>
      <c r="F171" s="33">
        <f t="shared" si="75"/>
        <v>5536.1</v>
      </c>
      <c r="G171" s="60" t="s">
        <v>445</v>
      </c>
    </row>
    <row r="172" spans="1:7" s="2" customFormat="1" x14ac:dyDescent="0.25">
      <c r="A172" s="61"/>
      <c r="B172" s="29" t="s">
        <v>7</v>
      </c>
      <c r="C172" s="38">
        <v>0</v>
      </c>
      <c r="D172" s="38">
        <v>0</v>
      </c>
      <c r="E172" s="38">
        <v>0</v>
      </c>
      <c r="F172" s="38">
        <v>0</v>
      </c>
      <c r="G172" s="62"/>
    </row>
    <row r="173" spans="1:7" s="2" customFormat="1" x14ac:dyDescent="0.25">
      <c r="A173" s="61"/>
      <c r="B173" s="29" t="s">
        <v>60</v>
      </c>
      <c r="C173" s="38">
        <v>9442.7999999999993</v>
      </c>
      <c r="D173" s="38">
        <v>9442.7999999999993</v>
      </c>
      <c r="E173" s="38">
        <v>9442.7999999999993</v>
      </c>
      <c r="F173" s="38">
        <v>5148.8</v>
      </c>
      <c r="G173" s="62"/>
    </row>
    <row r="174" spans="1:7" s="2" customFormat="1" x14ac:dyDescent="0.25">
      <c r="A174" s="61"/>
      <c r="B174" s="18" t="s">
        <v>97</v>
      </c>
      <c r="C174" s="38">
        <v>4294</v>
      </c>
      <c r="D174" s="38">
        <v>4294</v>
      </c>
      <c r="E174" s="38">
        <v>4294</v>
      </c>
      <c r="F174" s="38">
        <v>0</v>
      </c>
      <c r="G174" s="62"/>
    </row>
    <row r="175" spans="1:7" s="2" customFormat="1" x14ac:dyDescent="0.25">
      <c r="A175" s="61"/>
      <c r="B175" s="29" t="s">
        <v>284</v>
      </c>
      <c r="C175" s="38">
        <v>705.9</v>
      </c>
      <c r="D175" s="38">
        <v>705.9</v>
      </c>
      <c r="E175" s="38">
        <v>705.9</v>
      </c>
      <c r="F175" s="38">
        <v>387.3</v>
      </c>
      <c r="G175" s="62"/>
    </row>
    <row r="176" spans="1:7" s="2" customFormat="1" x14ac:dyDescent="0.25">
      <c r="A176" s="63"/>
      <c r="B176" s="18" t="s">
        <v>97</v>
      </c>
      <c r="C176" s="38">
        <v>318.60000000000002</v>
      </c>
      <c r="D176" s="38">
        <v>318.60000000000002</v>
      </c>
      <c r="E176" s="38">
        <v>318.60000000000002</v>
      </c>
      <c r="F176" s="38">
        <v>0</v>
      </c>
      <c r="G176" s="62"/>
    </row>
    <row r="177" spans="1:7" s="2" customFormat="1" x14ac:dyDescent="0.25">
      <c r="A177" s="63"/>
      <c r="B177" s="29" t="s">
        <v>6</v>
      </c>
      <c r="C177" s="38">
        <v>0</v>
      </c>
      <c r="D177" s="38">
        <v>0</v>
      </c>
      <c r="E177" s="38">
        <v>0</v>
      </c>
      <c r="F177" s="38">
        <v>0</v>
      </c>
      <c r="G177" s="62"/>
    </row>
    <row r="178" spans="1:7" s="2" customFormat="1" ht="109.5" customHeight="1" x14ac:dyDescent="0.25">
      <c r="A178" s="61" t="s">
        <v>177</v>
      </c>
      <c r="B178" s="19" t="s">
        <v>173</v>
      </c>
      <c r="C178" s="33">
        <f>C179+C180+C182+C184</f>
        <v>7901.4</v>
      </c>
      <c r="D178" s="33">
        <f t="shared" ref="D178:F178" si="77">D179+D180+D182+D184</f>
        <v>7901.4</v>
      </c>
      <c r="E178" s="33">
        <f t="shared" ref="E178" si="78">E179+E180+E182+E184</f>
        <v>7901.4</v>
      </c>
      <c r="F178" s="33">
        <f t="shared" si="77"/>
        <v>1572.5</v>
      </c>
      <c r="G178" s="60" t="s">
        <v>446</v>
      </c>
    </row>
    <row r="179" spans="1:7" s="2" customFormat="1" x14ac:dyDescent="0.25">
      <c r="A179" s="61"/>
      <c r="B179" s="29" t="s">
        <v>7</v>
      </c>
      <c r="C179" s="38">
        <v>0</v>
      </c>
      <c r="D179" s="38">
        <v>0</v>
      </c>
      <c r="E179" s="38">
        <v>0</v>
      </c>
      <c r="F179" s="38">
        <v>0</v>
      </c>
      <c r="G179" s="60"/>
    </row>
    <row r="180" spans="1:7" s="2" customFormat="1" x14ac:dyDescent="0.25">
      <c r="A180" s="61"/>
      <c r="B180" s="29" t="s">
        <v>60</v>
      </c>
      <c r="C180" s="38">
        <v>7353</v>
      </c>
      <c r="D180" s="38">
        <v>7353</v>
      </c>
      <c r="E180" s="38">
        <v>7353</v>
      </c>
      <c r="F180" s="38">
        <v>1429.6</v>
      </c>
      <c r="G180" s="60"/>
    </row>
    <row r="181" spans="1:7" s="2" customFormat="1" x14ac:dyDescent="0.25">
      <c r="A181" s="61"/>
      <c r="B181" s="18" t="s">
        <v>97</v>
      </c>
      <c r="C181" s="38">
        <v>5923.4</v>
      </c>
      <c r="D181" s="38">
        <v>5923.4</v>
      </c>
      <c r="E181" s="38">
        <v>5923.4</v>
      </c>
      <c r="F181" s="38">
        <v>0</v>
      </c>
      <c r="G181" s="60"/>
    </row>
    <row r="182" spans="1:7" s="2" customFormat="1" x14ac:dyDescent="0.25">
      <c r="A182" s="61"/>
      <c r="B182" s="29" t="s">
        <v>123</v>
      </c>
      <c r="C182" s="38">
        <v>548.4</v>
      </c>
      <c r="D182" s="38">
        <v>548.4</v>
      </c>
      <c r="E182" s="38">
        <v>548.4</v>
      </c>
      <c r="F182" s="38">
        <v>142.9</v>
      </c>
      <c r="G182" s="60"/>
    </row>
    <row r="183" spans="1:7" s="2" customFormat="1" x14ac:dyDescent="0.25">
      <c r="A183" s="63"/>
      <c r="B183" s="18" t="s">
        <v>97</v>
      </c>
      <c r="C183" s="38">
        <v>405.5</v>
      </c>
      <c r="D183" s="38">
        <v>405.5</v>
      </c>
      <c r="E183" s="38">
        <v>405.5</v>
      </c>
      <c r="F183" s="38">
        <v>0</v>
      </c>
      <c r="G183" s="62"/>
    </row>
    <row r="184" spans="1:7" s="2" customFormat="1" x14ac:dyDescent="0.25">
      <c r="A184" s="63"/>
      <c r="B184" s="29" t="s">
        <v>6</v>
      </c>
      <c r="C184" s="38">
        <v>0</v>
      </c>
      <c r="D184" s="38">
        <v>0</v>
      </c>
      <c r="E184" s="38">
        <v>0</v>
      </c>
      <c r="F184" s="38">
        <v>0</v>
      </c>
      <c r="G184" s="62"/>
    </row>
    <row r="185" spans="1:7" s="2" customFormat="1" ht="62.4" x14ac:dyDescent="0.25">
      <c r="A185" s="61" t="s">
        <v>178</v>
      </c>
      <c r="B185" s="18" t="s">
        <v>124</v>
      </c>
      <c r="C185" s="38">
        <f>SUM(C186:C188)</f>
        <v>4689.8</v>
      </c>
      <c r="D185" s="38">
        <f>SUM(D186:D188)</f>
        <v>4689.8</v>
      </c>
      <c r="E185" s="38">
        <f>SUM(E186:E188)</f>
        <v>4689.8</v>
      </c>
      <c r="F185" s="38">
        <f>SUM(F186:F188)</f>
        <v>4689.8</v>
      </c>
      <c r="G185" s="60" t="s">
        <v>346</v>
      </c>
    </row>
    <row r="186" spans="1:7" s="2" customFormat="1" x14ac:dyDescent="0.25">
      <c r="A186" s="61"/>
      <c r="B186" s="29" t="s">
        <v>7</v>
      </c>
      <c r="C186" s="38">
        <v>0</v>
      </c>
      <c r="D186" s="38">
        <v>0</v>
      </c>
      <c r="E186" s="38">
        <v>0</v>
      </c>
      <c r="F186" s="38">
        <v>0</v>
      </c>
      <c r="G186" s="60"/>
    </row>
    <row r="187" spans="1:7" s="2" customFormat="1" x14ac:dyDescent="0.25">
      <c r="A187" s="61"/>
      <c r="B187" s="29" t="s">
        <v>2</v>
      </c>
      <c r="C187" s="38">
        <v>4416.1000000000004</v>
      </c>
      <c r="D187" s="38">
        <v>4416.1000000000004</v>
      </c>
      <c r="E187" s="38">
        <v>4416.1000000000004</v>
      </c>
      <c r="F187" s="38">
        <v>4416.1000000000004</v>
      </c>
      <c r="G187" s="60"/>
    </row>
    <row r="188" spans="1:7" s="2" customFormat="1" x14ac:dyDescent="0.25">
      <c r="A188" s="61"/>
      <c r="B188" s="29" t="s">
        <v>3</v>
      </c>
      <c r="C188" s="38">
        <v>273.7</v>
      </c>
      <c r="D188" s="38">
        <v>273.7</v>
      </c>
      <c r="E188" s="38">
        <v>273.7</v>
      </c>
      <c r="F188" s="38">
        <v>273.7</v>
      </c>
      <c r="G188" s="60"/>
    </row>
    <row r="189" spans="1:7" s="2" customFormat="1" x14ac:dyDescent="0.25">
      <c r="A189" s="63"/>
      <c r="B189" s="29" t="s">
        <v>6</v>
      </c>
      <c r="C189" s="38">
        <v>0</v>
      </c>
      <c r="D189" s="38">
        <v>0</v>
      </c>
      <c r="E189" s="38">
        <v>0</v>
      </c>
      <c r="F189" s="38">
        <v>0</v>
      </c>
      <c r="G189" s="62"/>
    </row>
    <row r="190" spans="1:7" s="2" customFormat="1" ht="78" customHeight="1" x14ac:dyDescent="0.25">
      <c r="A190" s="61" t="s">
        <v>285</v>
      </c>
      <c r="B190" s="18" t="s">
        <v>140</v>
      </c>
      <c r="C190" s="38">
        <f>C191+C192+C193</f>
        <v>1830.8</v>
      </c>
      <c r="D190" s="38">
        <f>D191+D192+D193</f>
        <v>1830.8</v>
      </c>
      <c r="E190" s="38">
        <f>E191+E192+E193</f>
        <v>1830.8</v>
      </c>
      <c r="F190" s="38">
        <f>F191+F192+F193</f>
        <v>1830.8</v>
      </c>
      <c r="G190" s="83" t="s">
        <v>358</v>
      </c>
    </row>
    <row r="191" spans="1:7" s="2" customFormat="1" x14ac:dyDescent="0.25">
      <c r="A191" s="61"/>
      <c r="B191" s="29" t="s">
        <v>7</v>
      </c>
      <c r="C191" s="38">
        <v>0</v>
      </c>
      <c r="D191" s="38">
        <v>0</v>
      </c>
      <c r="E191" s="38">
        <v>0</v>
      </c>
      <c r="F191" s="38">
        <v>0</v>
      </c>
      <c r="G191" s="83"/>
    </row>
    <row r="192" spans="1:7" s="2" customFormat="1" x14ac:dyDescent="0.25">
      <c r="A192" s="61"/>
      <c r="B192" s="29" t="s">
        <v>2</v>
      </c>
      <c r="C192" s="38">
        <v>0</v>
      </c>
      <c r="D192" s="38">
        <v>0</v>
      </c>
      <c r="E192" s="38">
        <v>0</v>
      </c>
      <c r="F192" s="38">
        <v>0</v>
      </c>
      <c r="G192" s="83"/>
    </row>
    <row r="193" spans="1:7" s="2" customFormat="1" x14ac:dyDescent="0.25">
      <c r="A193" s="61"/>
      <c r="B193" s="29" t="s">
        <v>3</v>
      </c>
      <c r="C193" s="38">
        <v>1830.8</v>
      </c>
      <c r="D193" s="38">
        <v>1830.8</v>
      </c>
      <c r="E193" s="38">
        <v>1830.8</v>
      </c>
      <c r="F193" s="38">
        <v>1830.8</v>
      </c>
      <c r="G193" s="83"/>
    </row>
    <row r="194" spans="1:7" s="2" customFormat="1" x14ac:dyDescent="0.25">
      <c r="A194" s="63"/>
      <c r="B194" s="29" t="s">
        <v>6</v>
      </c>
      <c r="C194" s="38">
        <v>0</v>
      </c>
      <c r="D194" s="38">
        <v>0</v>
      </c>
      <c r="E194" s="38">
        <v>0</v>
      </c>
      <c r="F194" s="38">
        <v>0</v>
      </c>
      <c r="G194" s="84"/>
    </row>
    <row r="195" spans="1:7" s="2" customFormat="1" ht="31.2" x14ac:dyDescent="0.25">
      <c r="A195" s="51" t="s">
        <v>153</v>
      </c>
      <c r="B195" s="30" t="s">
        <v>23</v>
      </c>
      <c r="C195" s="47">
        <f>SUM(C196:C199)</f>
        <v>114186.1</v>
      </c>
      <c r="D195" s="47">
        <f t="shared" ref="D195:F195" si="79">SUM(D196:D199)</f>
        <v>114169.5</v>
      </c>
      <c r="E195" s="47">
        <f t="shared" ref="E195" si="80">SUM(E196:E199)</f>
        <v>114169.5</v>
      </c>
      <c r="F195" s="47">
        <f t="shared" si="79"/>
        <v>114169.5</v>
      </c>
      <c r="G195" s="66"/>
    </row>
    <row r="196" spans="1:7" s="2" customFormat="1" x14ac:dyDescent="0.25">
      <c r="A196" s="52"/>
      <c r="B196" s="29" t="s">
        <v>7</v>
      </c>
      <c r="C196" s="33">
        <f>C201</f>
        <v>11115</v>
      </c>
      <c r="D196" s="33">
        <f t="shared" ref="D196:F196" si="81">D201</f>
        <v>11115</v>
      </c>
      <c r="E196" s="33">
        <f t="shared" si="81"/>
        <v>11115</v>
      </c>
      <c r="F196" s="33">
        <f t="shared" si="81"/>
        <v>11115</v>
      </c>
      <c r="G196" s="81"/>
    </row>
    <row r="197" spans="1:7" s="2" customFormat="1" x14ac:dyDescent="0.25">
      <c r="A197" s="52"/>
      <c r="B197" s="29" t="s">
        <v>2</v>
      </c>
      <c r="C197" s="33">
        <f t="shared" ref="C197:F199" si="82">C202</f>
        <v>9232.6</v>
      </c>
      <c r="D197" s="33">
        <f t="shared" si="82"/>
        <v>9232.6</v>
      </c>
      <c r="E197" s="33">
        <f t="shared" si="82"/>
        <v>9232.6</v>
      </c>
      <c r="F197" s="33">
        <f t="shared" si="82"/>
        <v>9232.6</v>
      </c>
      <c r="G197" s="81"/>
    </row>
    <row r="198" spans="1:7" s="2" customFormat="1" x14ac:dyDescent="0.25">
      <c r="A198" s="52"/>
      <c r="B198" s="29" t="s">
        <v>3</v>
      </c>
      <c r="C198" s="33">
        <f t="shared" si="82"/>
        <v>93838.5</v>
      </c>
      <c r="D198" s="33">
        <f t="shared" si="82"/>
        <v>93821.900000000009</v>
      </c>
      <c r="E198" s="33">
        <f t="shared" si="82"/>
        <v>93821.900000000009</v>
      </c>
      <c r="F198" s="33">
        <f t="shared" si="82"/>
        <v>93821.900000000009</v>
      </c>
      <c r="G198" s="81"/>
    </row>
    <row r="199" spans="1:7" s="2" customFormat="1" x14ac:dyDescent="0.25">
      <c r="A199" s="52"/>
      <c r="B199" s="29" t="s">
        <v>6</v>
      </c>
      <c r="C199" s="33">
        <f t="shared" si="82"/>
        <v>0</v>
      </c>
      <c r="D199" s="33">
        <f t="shared" si="82"/>
        <v>0</v>
      </c>
      <c r="E199" s="33">
        <f t="shared" si="82"/>
        <v>0</v>
      </c>
      <c r="F199" s="33">
        <f t="shared" si="82"/>
        <v>0</v>
      </c>
      <c r="G199" s="81"/>
    </row>
    <row r="200" spans="1:7" s="2" customFormat="1" x14ac:dyDescent="0.25">
      <c r="A200" s="53"/>
      <c r="B200" s="30" t="s">
        <v>439</v>
      </c>
      <c r="C200" s="34">
        <f>SUM(C201:C204)</f>
        <v>114186.1</v>
      </c>
      <c r="D200" s="34">
        <f t="shared" ref="D200:F200" si="83">SUM(D201:D204)</f>
        <v>114169.5</v>
      </c>
      <c r="E200" s="34">
        <f t="shared" si="83"/>
        <v>114169.5</v>
      </c>
      <c r="F200" s="34">
        <f t="shared" si="83"/>
        <v>114169.5</v>
      </c>
      <c r="G200" s="81"/>
    </row>
    <row r="201" spans="1:7" s="2" customFormat="1" x14ac:dyDescent="0.25">
      <c r="A201" s="53"/>
      <c r="B201" s="29" t="s">
        <v>7</v>
      </c>
      <c r="C201" s="33">
        <f>C206+C211+C216+C221+C226+C231+C236</f>
        <v>11115</v>
      </c>
      <c r="D201" s="33">
        <f t="shared" ref="D201:F201" si="84">D206+D211+D216+D221+D226+D231+D236</f>
        <v>11115</v>
      </c>
      <c r="E201" s="33">
        <f t="shared" si="84"/>
        <v>11115</v>
      </c>
      <c r="F201" s="33">
        <f t="shared" si="84"/>
        <v>11115</v>
      </c>
      <c r="G201" s="81"/>
    </row>
    <row r="202" spans="1:7" s="2" customFormat="1" x14ac:dyDescent="0.25">
      <c r="A202" s="53"/>
      <c r="B202" s="29" t="s">
        <v>2</v>
      </c>
      <c r="C202" s="33">
        <f t="shared" ref="C202:F204" si="85">C207+C212+C217+C222+C227+C232+C237</f>
        <v>9232.6</v>
      </c>
      <c r="D202" s="33">
        <f t="shared" si="85"/>
        <v>9232.6</v>
      </c>
      <c r="E202" s="33">
        <f t="shared" si="85"/>
        <v>9232.6</v>
      </c>
      <c r="F202" s="33">
        <f t="shared" si="85"/>
        <v>9232.6</v>
      </c>
      <c r="G202" s="81"/>
    </row>
    <row r="203" spans="1:7" s="2" customFormat="1" x14ac:dyDescent="0.25">
      <c r="A203" s="53"/>
      <c r="B203" s="29" t="s">
        <v>3</v>
      </c>
      <c r="C203" s="33">
        <f t="shared" si="85"/>
        <v>93838.5</v>
      </c>
      <c r="D203" s="33">
        <f t="shared" si="85"/>
        <v>93821.900000000009</v>
      </c>
      <c r="E203" s="33">
        <f t="shared" si="85"/>
        <v>93821.900000000009</v>
      </c>
      <c r="F203" s="33">
        <f t="shared" si="85"/>
        <v>93821.900000000009</v>
      </c>
      <c r="G203" s="81"/>
    </row>
    <row r="204" spans="1:7" s="2" customFormat="1" x14ac:dyDescent="0.25">
      <c r="A204" s="54"/>
      <c r="B204" s="29" t="s">
        <v>6</v>
      </c>
      <c r="C204" s="33">
        <f t="shared" si="85"/>
        <v>0</v>
      </c>
      <c r="D204" s="33">
        <f t="shared" si="85"/>
        <v>0</v>
      </c>
      <c r="E204" s="33">
        <f t="shared" si="85"/>
        <v>0</v>
      </c>
      <c r="F204" s="33">
        <f t="shared" si="85"/>
        <v>0</v>
      </c>
      <c r="G204" s="82"/>
    </row>
    <row r="205" spans="1:7" s="2" customFormat="1" ht="123.75" customHeight="1" x14ac:dyDescent="0.25">
      <c r="A205" s="61" t="s">
        <v>155</v>
      </c>
      <c r="B205" s="19" t="s">
        <v>85</v>
      </c>
      <c r="C205" s="33">
        <f>SUM(C206:C208)</f>
        <v>24539.599999999999</v>
      </c>
      <c r="D205" s="33">
        <f>SUM(D206:D208)</f>
        <v>24539.599999999999</v>
      </c>
      <c r="E205" s="33">
        <f>SUM(E206:E208)</f>
        <v>24539.599999999999</v>
      </c>
      <c r="F205" s="33">
        <f>SUM(F206:F208)</f>
        <v>24539.599999999999</v>
      </c>
      <c r="G205" s="83" t="s">
        <v>415</v>
      </c>
    </row>
    <row r="206" spans="1:7" s="2" customFormat="1" x14ac:dyDescent="0.25">
      <c r="A206" s="61"/>
      <c r="B206" s="29" t="s">
        <v>7</v>
      </c>
      <c r="C206" s="38">
        <v>0</v>
      </c>
      <c r="D206" s="38">
        <v>0</v>
      </c>
      <c r="E206" s="38">
        <v>0</v>
      </c>
      <c r="F206" s="38">
        <v>0</v>
      </c>
      <c r="G206" s="83"/>
    </row>
    <row r="207" spans="1:7" s="2" customFormat="1" x14ac:dyDescent="0.25">
      <c r="A207" s="61"/>
      <c r="B207" s="29" t="s">
        <v>2</v>
      </c>
      <c r="C207" s="38">
        <v>0</v>
      </c>
      <c r="D207" s="38">
        <v>0</v>
      </c>
      <c r="E207" s="38">
        <v>0</v>
      </c>
      <c r="F207" s="38">
        <v>0</v>
      </c>
      <c r="G207" s="83"/>
    </row>
    <row r="208" spans="1:7" s="2" customFormat="1" x14ac:dyDescent="0.25">
      <c r="A208" s="61"/>
      <c r="B208" s="29" t="s">
        <v>3</v>
      </c>
      <c r="C208" s="38">
        <v>24539.599999999999</v>
      </c>
      <c r="D208" s="38">
        <v>24539.599999999999</v>
      </c>
      <c r="E208" s="38">
        <v>24539.599999999999</v>
      </c>
      <c r="F208" s="38">
        <v>24539.599999999999</v>
      </c>
      <c r="G208" s="83"/>
    </row>
    <row r="209" spans="1:7" s="2" customFormat="1" x14ac:dyDescent="0.25">
      <c r="A209" s="63"/>
      <c r="B209" s="29" t="s">
        <v>5</v>
      </c>
      <c r="C209" s="38">
        <v>0</v>
      </c>
      <c r="D209" s="38">
        <v>0</v>
      </c>
      <c r="E209" s="38">
        <v>0</v>
      </c>
      <c r="F209" s="38">
        <v>0</v>
      </c>
      <c r="G209" s="84"/>
    </row>
    <row r="210" spans="1:7" s="2" customFormat="1" ht="125.25" customHeight="1" x14ac:dyDescent="0.25">
      <c r="A210" s="61" t="s">
        <v>156</v>
      </c>
      <c r="B210" s="19" t="s">
        <v>86</v>
      </c>
      <c r="C210" s="33">
        <f>SUM(C211:C214)</f>
        <v>992</v>
      </c>
      <c r="D210" s="33">
        <f t="shared" ref="D210:F210" si="86">SUM(D211:D214)</f>
        <v>975.4</v>
      </c>
      <c r="E210" s="33">
        <f t="shared" ref="E210" si="87">SUM(E211:E214)</f>
        <v>975.4</v>
      </c>
      <c r="F210" s="33">
        <f t="shared" si="86"/>
        <v>975.4</v>
      </c>
      <c r="G210" s="83" t="s">
        <v>359</v>
      </c>
    </row>
    <row r="211" spans="1:7" s="2" customFormat="1" x14ac:dyDescent="0.25">
      <c r="A211" s="61"/>
      <c r="B211" s="29" t="s">
        <v>7</v>
      </c>
      <c r="C211" s="38">
        <v>0</v>
      </c>
      <c r="D211" s="38">
        <v>0</v>
      </c>
      <c r="E211" s="38">
        <v>0</v>
      </c>
      <c r="F211" s="38">
        <v>0</v>
      </c>
      <c r="G211" s="83"/>
    </row>
    <row r="212" spans="1:7" s="2" customFormat="1" x14ac:dyDescent="0.25">
      <c r="A212" s="61"/>
      <c r="B212" s="29" t="s">
        <v>2</v>
      </c>
      <c r="C212" s="38">
        <v>0</v>
      </c>
      <c r="D212" s="38">
        <v>0</v>
      </c>
      <c r="E212" s="38">
        <v>0</v>
      </c>
      <c r="F212" s="38">
        <v>0</v>
      </c>
      <c r="G212" s="83"/>
    </row>
    <row r="213" spans="1:7" s="2" customFormat="1" x14ac:dyDescent="0.25">
      <c r="A213" s="61"/>
      <c r="B213" s="29" t="s">
        <v>3</v>
      </c>
      <c r="C213" s="38">
        <v>992</v>
      </c>
      <c r="D213" s="38">
        <v>975.4</v>
      </c>
      <c r="E213" s="38">
        <v>975.4</v>
      </c>
      <c r="F213" s="38">
        <v>975.4</v>
      </c>
      <c r="G213" s="83"/>
    </row>
    <row r="214" spans="1:7" s="2" customFormat="1" x14ac:dyDescent="0.25">
      <c r="A214" s="63"/>
      <c r="B214" s="29" t="s">
        <v>5</v>
      </c>
      <c r="C214" s="38">
        <v>0</v>
      </c>
      <c r="D214" s="38">
        <v>0</v>
      </c>
      <c r="E214" s="38">
        <v>0</v>
      </c>
      <c r="F214" s="38">
        <v>0</v>
      </c>
      <c r="G214" s="84"/>
    </row>
    <row r="215" spans="1:7" s="2" customFormat="1" ht="61.5" customHeight="1" x14ac:dyDescent="0.25">
      <c r="A215" s="61" t="s">
        <v>157</v>
      </c>
      <c r="B215" s="19" t="s">
        <v>87</v>
      </c>
      <c r="C215" s="33">
        <f>SUM(C216:C219)</f>
        <v>34782.9</v>
      </c>
      <c r="D215" s="33">
        <f t="shared" ref="D215:F215" si="88">SUM(D216:D219)</f>
        <v>34782.9</v>
      </c>
      <c r="E215" s="33">
        <f t="shared" ref="E215" si="89">SUM(E216:E219)</f>
        <v>34782.9</v>
      </c>
      <c r="F215" s="33">
        <f t="shared" si="88"/>
        <v>34782.9</v>
      </c>
      <c r="G215" s="83" t="s">
        <v>360</v>
      </c>
    </row>
    <row r="216" spans="1:7" s="2" customFormat="1" x14ac:dyDescent="0.25">
      <c r="A216" s="61"/>
      <c r="B216" s="29" t="s">
        <v>7</v>
      </c>
      <c r="C216" s="38">
        <v>0</v>
      </c>
      <c r="D216" s="38">
        <v>0</v>
      </c>
      <c r="E216" s="38">
        <v>0</v>
      </c>
      <c r="F216" s="38">
        <v>0</v>
      </c>
      <c r="G216" s="83"/>
    </row>
    <row r="217" spans="1:7" s="2" customFormat="1" x14ac:dyDescent="0.25">
      <c r="A217" s="61"/>
      <c r="B217" s="29" t="s">
        <v>2</v>
      </c>
      <c r="C217" s="38">
        <v>0</v>
      </c>
      <c r="D217" s="38">
        <v>0</v>
      </c>
      <c r="E217" s="38">
        <v>0</v>
      </c>
      <c r="F217" s="38">
        <v>0</v>
      </c>
      <c r="G217" s="83"/>
    </row>
    <row r="218" spans="1:7" s="2" customFormat="1" x14ac:dyDescent="0.25">
      <c r="A218" s="61"/>
      <c r="B218" s="29" t="s">
        <v>3</v>
      </c>
      <c r="C218" s="38">
        <v>34782.9</v>
      </c>
      <c r="D218" s="38">
        <v>34782.9</v>
      </c>
      <c r="E218" s="38">
        <v>34782.9</v>
      </c>
      <c r="F218" s="38">
        <v>34782.9</v>
      </c>
      <c r="G218" s="83"/>
    </row>
    <row r="219" spans="1:7" s="2" customFormat="1" x14ac:dyDescent="0.25">
      <c r="A219" s="63"/>
      <c r="B219" s="29" t="s">
        <v>5</v>
      </c>
      <c r="C219" s="38">
        <v>0</v>
      </c>
      <c r="D219" s="38">
        <v>0</v>
      </c>
      <c r="E219" s="38">
        <v>0</v>
      </c>
      <c r="F219" s="38">
        <v>0</v>
      </c>
      <c r="G219" s="84"/>
    </row>
    <row r="220" spans="1:7" s="2" customFormat="1" ht="158.25" customHeight="1" x14ac:dyDescent="0.25">
      <c r="A220" s="61" t="s">
        <v>158</v>
      </c>
      <c r="B220" s="19" t="s">
        <v>132</v>
      </c>
      <c r="C220" s="33">
        <f>SUM(C221:C224)</f>
        <v>11338.9</v>
      </c>
      <c r="D220" s="33">
        <f t="shared" ref="D220:F220" si="90">SUM(D221:D224)</f>
        <v>11338.9</v>
      </c>
      <c r="E220" s="33">
        <f t="shared" ref="E220" si="91">SUM(E221:E224)</f>
        <v>11338.9</v>
      </c>
      <c r="F220" s="33">
        <f t="shared" si="90"/>
        <v>11338.9</v>
      </c>
      <c r="G220" s="60" t="s">
        <v>361</v>
      </c>
    </row>
    <row r="221" spans="1:7" s="2" customFormat="1" x14ac:dyDescent="0.25">
      <c r="A221" s="61"/>
      <c r="B221" s="29" t="s">
        <v>7</v>
      </c>
      <c r="C221" s="38">
        <v>0</v>
      </c>
      <c r="D221" s="38">
        <v>0</v>
      </c>
      <c r="E221" s="38">
        <v>0</v>
      </c>
      <c r="F221" s="38">
        <v>0</v>
      </c>
      <c r="G221" s="62"/>
    </row>
    <row r="222" spans="1:7" s="2" customFormat="1" x14ac:dyDescent="0.25">
      <c r="A222" s="61"/>
      <c r="B222" s="29" t="s">
        <v>2</v>
      </c>
      <c r="C222" s="38">
        <v>0</v>
      </c>
      <c r="D222" s="38">
        <v>0</v>
      </c>
      <c r="E222" s="38">
        <v>0</v>
      </c>
      <c r="F222" s="38">
        <v>0</v>
      </c>
      <c r="G222" s="62"/>
    </row>
    <row r="223" spans="1:7" s="2" customFormat="1" x14ac:dyDescent="0.25">
      <c r="A223" s="61"/>
      <c r="B223" s="29" t="s">
        <v>3</v>
      </c>
      <c r="C223" s="38">
        <v>11338.9</v>
      </c>
      <c r="D223" s="38">
        <v>11338.9</v>
      </c>
      <c r="E223" s="38">
        <v>11338.9</v>
      </c>
      <c r="F223" s="38">
        <v>11338.9</v>
      </c>
      <c r="G223" s="62"/>
    </row>
    <row r="224" spans="1:7" s="2" customFormat="1" x14ac:dyDescent="0.25">
      <c r="A224" s="63"/>
      <c r="B224" s="29" t="s">
        <v>5</v>
      </c>
      <c r="C224" s="38">
        <v>0</v>
      </c>
      <c r="D224" s="38">
        <v>0</v>
      </c>
      <c r="E224" s="38">
        <v>0</v>
      </c>
      <c r="F224" s="38">
        <v>0</v>
      </c>
      <c r="G224" s="62"/>
    </row>
    <row r="225" spans="1:7" s="2" customFormat="1" ht="94.5" customHeight="1" x14ac:dyDescent="0.25">
      <c r="A225" s="61" t="s">
        <v>159</v>
      </c>
      <c r="B225" s="19" t="s">
        <v>88</v>
      </c>
      <c r="C225" s="33">
        <f>SUM(C226:C229)</f>
        <v>8690.7999999999993</v>
      </c>
      <c r="D225" s="33">
        <f t="shared" ref="D225:F225" si="92">SUM(D226:D229)</f>
        <v>8690.7999999999993</v>
      </c>
      <c r="E225" s="33">
        <f t="shared" ref="E225" si="93">SUM(E226:E229)</f>
        <v>8690.7999999999993</v>
      </c>
      <c r="F225" s="33">
        <f t="shared" si="92"/>
        <v>8690.7999999999993</v>
      </c>
      <c r="G225" s="83" t="s">
        <v>345</v>
      </c>
    </row>
    <row r="226" spans="1:7" s="2" customFormat="1" x14ac:dyDescent="0.25">
      <c r="A226" s="61"/>
      <c r="B226" s="29" t="s">
        <v>7</v>
      </c>
      <c r="C226" s="38">
        <v>0</v>
      </c>
      <c r="D226" s="38">
        <v>0</v>
      </c>
      <c r="E226" s="38">
        <v>0</v>
      </c>
      <c r="F226" s="38">
        <v>0</v>
      </c>
      <c r="G226" s="83"/>
    </row>
    <row r="227" spans="1:7" s="2" customFormat="1" x14ac:dyDescent="0.25">
      <c r="A227" s="61"/>
      <c r="B227" s="29" t="s">
        <v>2</v>
      </c>
      <c r="C227" s="38">
        <v>0</v>
      </c>
      <c r="D227" s="38">
        <v>0</v>
      </c>
      <c r="E227" s="38">
        <v>0</v>
      </c>
      <c r="F227" s="38">
        <v>0</v>
      </c>
      <c r="G227" s="83"/>
    </row>
    <row r="228" spans="1:7" s="2" customFormat="1" x14ac:dyDescent="0.25">
      <c r="A228" s="61"/>
      <c r="B228" s="29" t="s">
        <v>3</v>
      </c>
      <c r="C228" s="38">
        <v>8690.7999999999993</v>
      </c>
      <c r="D228" s="38">
        <v>8690.7999999999993</v>
      </c>
      <c r="E228" s="38">
        <v>8690.7999999999993</v>
      </c>
      <c r="F228" s="38">
        <v>8690.7999999999993</v>
      </c>
      <c r="G228" s="83"/>
    </row>
    <row r="229" spans="1:7" s="2" customFormat="1" x14ac:dyDescent="0.25">
      <c r="A229" s="63"/>
      <c r="B229" s="29" t="s">
        <v>5</v>
      </c>
      <c r="C229" s="38">
        <v>0</v>
      </c>
      <c r="D229" s="38">
        <v>0</v>
      </c>
      <c r="E229" s="38">
        <v>0</v>
      </c>
      <c r="F229" s="38">
        <v>0</v>
      </c>
      <c r="G229" s="84"/>
    </row>
    <row r="230" spans="1:7" s="2" customFormat="1" ht="53.25" customHeight="1" x14ac:dyDescent="0.25">
      <c r="A230" s="61" t="s">
        <v>160</v>
      </c>
      <c r="B230" s="19" t="s">
        <v>63</v>
      </c>
      <c r="C230" s="33">
        <f>SUM(C231:C234)</f>
        <v>4261.7</v>
      </c>
      <c r="D230" s="33">
        <f t="shared" ref="D230:F230" si="94">SUM(D231:D234)</f>
        <v>4261.7</v>
      </c>
      <c r="E230" s="33">
        <f t="shared" ref="E230" si="95">SUM(E231:E234)</f>
        <v>4261.7</v>
      </c>
      <c r="F230" s="33">
        <f t="shared" si="94"/>
        <v>4261.7</v>
      </c>
      <c r="G230" s="83" t="s">
        <v>365</v>
      </c>
    </row>
    <row r="231" spans="1:7" s="2" customFormat="1" x14ac:dyDescent="0.25">
      <c r="A231" s="61"/>
      <c r="B231" s="29" t="s">
        <v>7</v>
      </c>
      <c r="C231" s="38">
        <v>0</v>
      </c>
      <c r="D231" s="38">
        <v>0</v>
      </c>
      <c r="E231" s="38">
        <v>0</v>
      </c>
      <c r="F231" s="38">
        <v>0</v>
      </c>
      <c r="G231" s="83"/>
    </row>
    <row r="232" spans="1:7" s="2" customFormat="1" x14ac:dyDescent="0.25">
      <c r="A232" s="61"/>
      <c r="B232" s="29" t="s">
        <v>2</v>
      </c>
      <c r="C232" s="38">
        <v>0</v>
      </c>
      <c r="D232" s="38">
        <v>0</v>
      </c>
      <c r="E232" s="38">
        <v>0</v>
      </c>
      <c r="F232" s="38">
        <v>0</v>
      </c>
      <c r="G232" s="83"/>
    </row>
    <row r="233" spans="1:7" s="2" customFormat="1" x14ac:dyDescent="0.25">
      <c r="A233" s="61"/>
      <c r="B233" s="29" t="s">
        <v>3</v>
      </c>
      <c r="C233" s="38">
        <v>4261.7</v>
      </c>
      <c r="D233" s="38">
        <v>4261.7</v>
      </c>
      <c r="E233" s="38">
        <v>4261.7</v>
      </c>
      <c r="F233" s="38">
        <v>4261.7</v>
      </c>
      <c r="G233" s="83"/>
    </row>
    <row r="234" spans="1:7" s="2" customFormat="1" x14ac:dyDescent="0.25">
      <c r="A234" s="63"/>
      <c r="B234" s="29" t="s">
        <v>5</v>
      </c>
      <c r="C234" s="38">
        <v>0</v>
      </c>
      <c r="D234" s="38">
        <v>0</v>
      </c>
      <c r="E234" s="38">
        <v>0</v>
      </c>
      <c r="F234" s="38">
        <v>0</v>
      </c>
      <c r="G234" s="84"/>
    </row>
    <row r="235" spans="1:7" s="2" customFormat="1" ht="63" customHeight="1" x14ac:dyDescent="0.25">
      <c r="A235" s="61" t="s">
        <v>161</v>
      </c>
      <c r="B235" s="19" t="s">
        <v>119</v>
      </c>
      <c r="C235" s="33">
        <f>SUM(C236:C239)</f>
        <v>29580.199999999997</v>
      </c>
      <c r="D235" s="33">
        <f t="shared" ref="D235:F235" si="96">SUM(D236:D239)</f>
        <v>29580.199999999997</v>
      </c>
      <c r="E235" s="33">
        <f t="shared" ref="E235" si="97">SUM(E236:E239)</f>
        <v>29580.199999999997</v>
      </c>
      <c r="F235" s="33">
        <f t="shared" si="96"/>
        <v>29580.199999999997</v>
      </c>
      <c r="G235" s="83" t="s">
        <v>362</v>
      </c>
    </row>
    <row r="236" spans="1:7" s="2" customFormat="1" x14ac:dyDescent="0.25">
      <c r="A236" s="61"/>
      <c r="B236" s="29" t="s">
        <v>7</v>
      </c>
      <c r="C236" s="38">
        <v>11115</v>
      </c>
      <c r="D236" s="38">
        <v>11115</v>
      </c>
      <c r="E236" s="38">
        <v>11115</v>
      </c>
      <c r="F236" s="38">
        <v>11115</v>
      </c>
      <c r="G236" s="83"/>
    </row>
    <row r="237" spans="1:7" s="2" customFormat="1" x14ac:dyDescent="0.25">
      <c r="A237" s="61"/>
      <c r="B237" s="29" t="s">
        <v>2</v>
      </c>
      <c r="C237" s="38">
        <v>9232.6</v>
      </c>
      <c r="D237" s="38">
        <v>9232.6</v>
      </c>
      <c r="E237" s="38">
        <v>9232.6</v>
      </c>
      <c r="F237" s="38">
        <v>9232.6</v>
      </c>
      <c r="G237" s="83"/>
    </row>
    <row r="238" spans="1:7" s="2" customFormat="1" x14ac:dyDescent="0.25">
      <c r="A238" s="61"/>
      <c r="B238" s="29" t="s">
        <v>3</v>
      </c>
      <c r="C238" s="38">
        <v>9232.6</v>
      </c>
      <c r="D238" s="38">
        <v>9232.6</v>
      </c>
      <c r="E238" s="38">
        <v>9232.6</v>
      </c>
      <c r="F238" s="38">
        <v>9232.6</v>
      </c>
      <c r="G238" s="83"/>
    </row>
    <row r="239" spans="1:7" s="2" customFormat="1" x14ac:dyDescent="0.25">
      <c r="A239" s="63"/>
      <c r="B239" s="29" t="s">
        <v>6</v>
      </c>
      <c r="C239" s="38">
        <v>0</v>
      </c>
      <c r="D239" s="38">
        <v>0</v>
      </c>
      <c r="E239" s="38">
        <v>0</v>
      </c>
      <c r="F239" s="38">
        <v>0</v>
      </c>
      <c r="G239" s="84"/>
    </row>
    <row r="240" spans="1:7" s="2" customFormat="1" ht="96" customHeight="1" x14ac:dyDescent="0.25">
      <c r="A240" s="51" t="s">
        <v>24</v>
      </c>
      <c r="B240" s="37" t="s">
        <v>25</v>
      </c>
      <c r="C240" s="47">
        <f>C241+C243+C246+C248</f>
        <v>512896</v>
      </c>
      <c r="D240" s="47">
        <f>D241+D243+D246+D248</f>
        <v>510206</v>
      </c>
      <c r="E240" s="47">
        <f t="shared" ref="E240:F240" si="98">E241+E243+E246+E248</f>
        <v>410692.2</v>
      </c>
      <c r="F240" s="47">
        <f t="shared" si="98"/>
        <v>320654.59999999998</v>
      </c>
      <c r="G240" s="99"/>
    </row>
    <row r="241" spans="1:7" s="2" customFormat="1" x14ac:dyDescent="0.25">
      <c r="A241" s="52"/>
      <c r="B241" s="29" t="s">
        <v>125</v>
      </c>
      <c r="C241" s="33">
        <f>C250+C259</f>
        <v>98793.9</v>
      </c>
      <c r="D241" s="33">
        <f t="shared" ref="D241:F241" si="99">D250+D259</f>
        <v>98793.9</v>
      </c>
      <c r="E241" s="33">
        <f t="shared" si="99"/>
        <v>0</v>
      </c>
      <c r="F241" s="33">
        <f t="shared" si="99"/>
        <v>0</v>
      </c>
      <c r="G241" s="130"/>
    </row>
    <row r="242" spans="1:7" s="2" customFormat="1" x14ac:dyDescent="0.25">
      <c r="A242" s="52"/>
      <c r="B242" s="18" t="s">
        <v>259</v>
      </c>
      <c r="C242" s="33">
        <f>C251</f>
        <v>98793.9</v>
      </c>
      <c r="D242" s="33">
        <f t="shared" ref="D242:F242" si="100">D251</f>
        <v>98793.9</v>
      </c>
      <c r="E242" s="33">
        <f t="shared" si="100"/>
        <v>0</v>
      </c>
      <c r="F242" s="33">
        <f t="shared" si="100"/>
        <v>0</v>
      </c>
      <c r="G242" s="130"/>
    </row>
    <row r="243" spans="1:7" s="2" customFormat="1" x14ac:dyDescent="0.25">
      <c r="A243" s="52"/>
      <c r="B243" s="29" t="s">
        <v>60</v>
      </c>
      <c r="C243" s="33">
        <f>C252+C260</f>
        <v>68697.600000000006</v>
      </c>
      <c r="D243" s="33">
        <f t="shared" ref="D243:F243" si="101">D252+D260</f>
        <v>68697.600000000006</v>
      </c>
      <c r="E243" s="33">
        <f t="shared" si="101"/>
        <v>68535.700000000012</v>
      </c>
      <c r="F243" s="33">
        <f t="shared" si="101"/>
        <v>25418.600000000002</v>
      </c>
      <c r="G243" s="130"/>
    </row>
    <row r="244" spans="1:7" s="2" customFormat="1" x14ac:dyDescent="0.25">
      <c r="A244" s="52"/>
      <c r="B244" s="18" t="s">
        <v>259</v>
      </c>
      <c r="C244" s="33">
        <f>C253+C261</f>
        <v>20580.5</v>
      </c>
      <c r="D244" s="33">
        <f t="shared" ref="D244:F244" si="102">D253+D261</f>
        <v>20580.5</v>
      </c>
      <c r="E244" s="33">
        <f t="shared" si="102"/>
        <v>20418.599999999999</v>
      </c>
      <c r="F244" s="33">
        <f t="shared" si="102"/>
        <v>12372.9</v>
      </c>
      <c r="G244" s="130"/>
    </row>
    <row r="245" spans="1:7" s="2" customFormat="1" x14ac:dyDescent="0.25">
      <c r="A245" s="52"/>
      <c r="B245" s="18" t="s">
        <v>97</v>
      </c>
      <c r="C245" s="33">
        <f>C271</f>
        <v>43117.100000000006</v>
      </c>
      <c r="D245" s="33">
        <f t="shared" ref="D245:F245" si="103">D271</f>
        <v>43117.100000000006</v>
      </c>
      <c r="E245" s="33">
        <f t="shared" si="103"/>
        <v>43117.100000000006</v>
      </c>
      <c r="F245" s="33">
        <f t="shared" si="103"/>
        <v>0</v>
      </c>
      <c r="G245" s="130"/>
    </row>
    <row r="246" spans="1:7" s="2" customFormat="1" x14ac:dyDescent="0.25">
      <c r="A246" s="52"/>
      <c r="B246" s="29" t="s">
        <v>111</v>
      </c>
      <c r="C246" s="33">
        <f>C255+C263</f>
        <v>325404.5</v>
      </c>
      <c r="D246" s="33">
        <f t="shared" ref="D246:F246" si="104">D255+D263</f>
        <v>322714.5</v>
      </c>
      <c r="E246" s="33">
        <f t="shared" si="104"/>
        <v>322156.5</v>
      </c>
      <c r="F246" s="33">
        <f t="shared" si="104"/>
        <v>275236</v>
      </c>
      <c r="G246" s="130"/>
    </row>
    <row r="247" spans="1:7" s="2" customFormat="1" x14ac:dyDescent="0.25">
      <c r="A247" s="52"/>
      <c r="B247" s="18" t="s">
        <v>97</v>
      </c>
      <c r="C247" s="33">
        <f>C256+C264</f>
        <v>48644.100000000006</v>
      </c>
      <c r="D247" s="33">
        <f t="shared" ref="D247:F247" si="105">D256+D264</f>
        <v>46738.1</v>
      </c>
      <c r="E247" s="33">
        <f t="shared" si="105"/>
        <v>46233.299999999996</v>
      </c>
      <c r="F247" s="33">
        <f t="shared" si="105"/>
        <v>0</v>
      </c>
      <c r="G247" s="130"/>
    </row>
    <row r="248" spans="1:7" s="2" customFormat="1" x14ac:dyDescent="0.25">
      <c r="A248" s="52"/>
      <c r="B248" s="29" t="s">
        <v>6</v>
      </c>
      <c r="C248" s="33">
        <f>C257+C265</f>
        <v>20000</v>
      </c>
      <c r="D248" s="33">
        <f t="shared" ref="D248:F248" si="106">D257+D265</f>
        <v>20000</v>
      </c>
      <c r="E248" s="33">
        <f t="shared" si="106"/>
        <v>20000</v>
      </c>
      <c r="F248" s="33">
        <f t="shared" si="106"/>
        <v>20000</v>
      </c>
      <c r="G248" s="130"/>
    </row>
    <row r="249" spans="1:7" s="2" customFormat="1" ht="31.2" x14ac:dyDescent="0.25">
      <c r="A249" s="53"/>
      <c r="B249" s="30" t="s">
        <v>440</v>
      </c>
      <c r="C249" s="34">
        <f>C250+C252+C255+C257</f>
        <v>130904.3</v>
      </c>
      <c r="D249" s="34">
        <f t="shared" ref="D249:F249" si="107">D250+D252+D255+D257</f>
        <v>128328.5</v>
      </c>
      <c r="E249" s="34">
        <f t="shared" si="107"/>
        <v>29372.7</v>
      </c>
      <c r="F249" s="34">
        <f t="shared" si="107"/>
        <v>23404.800000000003</v>
      </c>
      <c r="G249" s="130"/>
    </row>
    <row r="250" spans="1:7" s="49" customFormat="1" x14ac:dyDescent="0.25">
      <c r="A250" s="53"/>
      <c r="B250" s="29" t="s">
        <v>125</v>
      </c>
      <c r="C250" s="48">
        <f>C267</f>
        <v>98793.9</v>
      </c>
      <c r="D250" s="48">
        <f t="shared" ref="D250:F250" si="108">D267</f>
        <v>98793.9</v>
      </c>
      <c r="E250" s="48">
        <f t="shared" si="108"/>
        <v>0</v>
      </c>
      <c r="F250" s="48">
        <f t="shared" si="108"/>
        <v>0</v>
      </c>
      <c r="G250" s="130"/>
    </row>
    <row r="251" spans="1:7" s="2" customFormat="1" x14ac:dyDescent="0.25">
      <c r="A251" s="53"/>
      <c r="B251" s="18" t="s">
        <v>259</v>
      </c>
      <c r="C251" s="33">
        <f>C268</f>
        <v>98793.9</v>
      </c>
      <c r="D251" s="33">
        <f t="shared" ref="D251:F251" si="109">D268</f>
        <v>98793.9</v>
      </c>
      <c r="E251" s="33">
        <f t="shared" si="109"/>
        <v>0</v>
      </c>
      <c r="F251" s="33">
        <f t="shared" si="109"/>
        <v>0</v>
      </c>
      <c r="G251" s="130"/>
    </row>
    <row r="252" spans="1:7" s="49" customFormat="1" x14ac:dyDescent="0.25">
      <c r="A252" s="53"/>
      <c r="B252" s="29" t="s">
        <v>60</v>
      </c>
      <c r="C252" s="48">
        <f t="shared" ref="C252:C257" si="110">C278</f>
        <v>17534.8</v>
      </c>
      <c r="D252" s="48">
        <f t="shared" ref="D252:F252" si="111">D278</f>
        <v>17534.8</v>
      </c>
      <c r="E252" s="48">
        <f t="shared" si="111"/>
        <v>17372.900000000001</v>
      </c>
      <c r="F252" s="48">
        <f t="shared" si="111"/>
        <v>17372.900000000001</v>
      </c>
      <c r="G252" s="130"/>
    </row>
    <row r="253" spans="1:7" s="2" customFormat="1" x14ac:dyDescent="0.25">
      <c r="A253" s="53"/>
      <c r="B253" s="18" t="s">
        <v>259</v>
      </c>
      <c r="C253" s="33">
        <f t="shared" si="110"/>
        <v>12534.8</v>
      </c>
      <c r="D253" s="33">
        <f t="shared" ref="D253:F253" si="112">D279</f>
        <v>12534.8</v>
      </c>
      <c r="E253" s="33">
        <f t="shared" si="112"/>
        <v>12372.9</v>
      </c>
      <c r="F253" s="33">
        <f t="shared" si="112"/>
        <v>12372.9</v>
      </c>
      <c r="G253" s="130"/>
    </row>
    <row r="254" spans="1:7" s="2" customFormat="1" x14ac:dyDescent="0.25">
      <c r="A254" s="53"/>
      <c r="B254" s="18" t="s">
        <v>97</v>
      </c>
      <c r="C254" s="33">
        <f t="shared" si="110"/>
        <v>0</v>
      </c>
      <c r="D254" s="33">
        <f t="shared" ref="D254:F254" si="113">D280</f>
        <v>0</v>
      </c>
      <c r="E254" s="33">
        <f t="shared" si="113"/>
        <v>0</v>
      </c>
      <c r="F254" s="33">
        <f t="shared" si="113"/>
        <v>0</v>
      </c>
      <c r="G254" s="130"/>
    </row>
    <row r="255" spans="1:7" s="49" customFormat="1" x14ac:dyDescent="0.25">
      <c r="A255" s="53"/>
      <c r="B255" s="29" t="s">
        <v>111</v>
      </c>
      <c r="C255" s="48">
        <f t="shared" si="110"/>
        <v>14575.6</v>
      </c>
      <c r="D255" s="48">
        <f t="shared" ref="D255:F255" si="114">D281</f>
        <v>11999.8</v>
      </c>
      <c r="E255" s="48">
        <f t="shared" si="114"/>
        <v>11999.8</v>
      </c>
      <c r="F255" s="48">
        <f t="shared" si="114"/>
        <v>6031.9</v>
      </c>
      <c r="G255" s="130"/>
    </row>
    <row r="256" spans="1:7" s="2" customFormat="1" x14ac:dyDescent="0.25">
      <c r="A256" s="53"/>
      <c r="B256" s="18" t="s">
        <v>97</v>
      </c>
      <c r="C256" s="33">
        <f t="shared" si="110"/>
        <v>7186.7000000000007</v>
      </c>
      <c r="D256" s="33">
        <f t="shared" ref="D256:F256" si="115">D282</f>
        <v>5280.7</v>
      </c>
      <c r="E256" s="33">
        <f t="shared" si="115"/>
        <v>5280.7</v>
      </c>
      <c r="F256" s="33">
        <f t="shared" si="115"/>
        <v>0</v>
      </c>
      <c r="G256" s="130"/>
    </row>
    <row r="257" spans="1:7" s="49" customFormat="1" x14ac:dyDescent="0.25">
      <c r="A257" s="53"/>
      <c r="B257" s="29" t="s">
        <v>6</v>
      </c>
      <c r="C257" s="48">
        <f t="shared" si="110"/>
        <v>0</v>
      </c>
      <c r="D257" s="48">
        <f t="shared" ref="D257:F257" si="116">D283</f>
        <v>0</v>
      </c>
      <c r="E257" s="48">
        <f t="shared" si="116"/>
        <v>0</v>
      </c>
      <c r="F257" s="48">
        <f t="shared" si="116"/>
        <v>0</v>
      </c>
      <c r="G257" s="130"/>
    </row>
    <row r="258" spans="1:7" s="2" customFormat="1" x14ac:dyDescent="0.25">
      <c r="A258" s="53"/>
      <c r="B258" s="30" t="s">
        <v>441</v>
      </c>
      <c r="C258" s="34">
        <f>C259+C260+C263+C265</f>
        <v>381991.7</v>
      </c>
      <c r="D258" s="34">
        <f t="shared" ref="D258:F258" si="117">D259+D260+D263+D265</f>
        <v>381877.5</v>
      </c>
      <c r="E258" s="34">
        <f t="shared" si="117"/>
        <v>381319.5</v>
      </c>
      <c r="F258" s="34">
        <f t="shared" si="117"/>
        <v>297249.8</v>
      </c>
      <c r="G258" s="130"/>
    </row>
    <row r="259" spans="1:7" s="49" customFormat="1" x14ac:dyDescent="0.25">
      <c r="A259" s="53"/>
      <c r="B259" s="29" t="s">
        <v>7</v>
      </c>
      <c r="C259" s="48">
        <f t="shared" ref="C259:F260" si="118">C285+C455+C475+C493+C542</f>
        <v>0</v>
      </c>
      <c r="D259" s="48">
        <f t="shared" si="118"/>
        <v>0</v>
      </c>
      <c r="E259" s="48">
        <f t="shared" si="118"/>
        <v>0</v>
      </c>
      <c r="F259" s="48">
        <f t="shared" si="118"/>
        <v>0</v>
      </c>
      <c r="G259" s="130"/>
    </row>
    <row r="260" spans="1:7" s="49" customFormat="1" x14ac:dyDescent="0.25">
      <c r="A260" s="53"/>
      <c r="B260" s="29" t="s">
        <v>60</v>
      </c>
      <c r="C260" s="48">
        <f t="shared" si="118"/>
        <v>51162.8</v>
      </c>
      <c r="D260" s="48">
        <f t="shared" si="118"/>
        <v>51162.8</v>
      </c>
      <c r="E260" s="48">
        <f t="shared" si="118"/>
        <v>51162.8</v>
      </c>
      <c r="F260" s="48">
        <f t="shared" si="118"/>
        <v>8045.7</v>
      </c>
      <c r="G260" s="130"/>
    </row>
    <row r="261" spans="1:7" s="2" customFormat="1" x14ac:dyDescent="0.25">
      <c r="A261" s="53"/>
      <c r="B261" s="18" t="s">
        <v>259</v>
      </c>
      <c r="C261" s="33">
        <f>C287</f>
        <v>8045.7</v>
      </c>
      <c r="D261" s="33">
        <f t="shared" ref="D261:F261" si="119">D287</f>
        <v>8045.7</v>
      </c>
      <c r="E261" s="33">
        <f t="shared" si="119"/>
        <v>8045.7</v>
      </c>
      <c r="F261" s="33">
        <f t="shared" si="119"/>
        <v>0</v>
      </c>
      <c r="G261" s="130"/>
    </row>
    <row r="262" spans="1:7" s="2" customFormat="1" x14ac:dyDescent="0.25">
      <c r="A262" s="53"/>
      <c r="B262" s="18" t="s">
        <v>97</v>
      </c>
      <c r="C262" s="33">
        <f>C288</f>
        <v>43117.100000000006</v>
      </c>
      <c r="D262" s="33">
        <f t="shared" ref="D262:F262" si="120">D288</f>
        <v>43117.100000000006</v>
      </c>
      <c r="E262" s="33">
        <f t="shared" si="120"/>
        <v>43117.100000000006</v>
      </c>
      <c r="F262" s="33">
        <f t="shared" si="120"/>
        <v>0</v>
      </c>
      <c r="G262" s="130"/>
    </row>
    <row r="263" spans="1:7" s="49" customFormat="1" x14ac:dyDescent="0.25">
      <c r="A263" s="53"/>
      <c r="B263" s="29" t="s">
        <v>111</v>
      </c>
      <c r="C263" s="48">
        <f>C289+C457+C477+C495+C544</f>
        <v>310828.90000000002</v>
      </c>
      <c r="D263" s="48">
        <f>D289+D457+D477+D495+D544</f>
        <v>310714.7</v>
      </c>
      <c r="E263" s="48">
        <f>E289+E457+E477+E495+E544</f>
        <v>310156.7</v>
      </c>
      <c r="F263" s="48">
        <f>F289+F457+F477+F495+F544</f>
        <v>269204.09999999998</v>
      </c>
      <c r="G263" s="130"/>
    </row>
    <row r="264" spans="1:7" s="2" customFormat="1" x14ac:dyDescent="0.25">
      <c r="A264" s="53"/>
      <c r="B264" s="18" t="s">
        <v>97</v>
      </c>
      <c r="C264" s="33">
        <f>C290+C478+C496</f>
        <v>41457.4</v>
      </c>
      <c r="D264" s="33">
        <f>D290+D478+D496</f>
        <v>41457.4</v>
      </c>
      <c r="E264" s="33">
        <f>E290+E478+E496</f>
        <v>40952.6</v>
      </c>
      <c r="F264" s="33">
        <f>F290+F478+F496</f>
        <v>0</v>
      </c>
      <c r="G264" s="130"/>
    </row>
    <row r="265" spans="1:7" s="49" customFormat="1" x14ac:dyDescent="0.25">
      <c r="A265" s="54"/>
      <c r="B265" s="29" t="s">
        <v>6</v>
      </c>
      <c r="C265" s="48">
        <f>C291+C458+C479+C497</f>
        <v>20000</v>
      </c>
      <c r="D265" s="48">
        <f>D291+D458+D479+D497</f>
        <v>20000</v>
      </c>
      <c r="E265" s="48">
        <f>E291+E458+E479+E497</f>
        <v>20000</v>
      </c>
      <c r="F265" s="48">
        <f>F291+F458+F479+F497</f>
        <v>20000</v>
      </c>
      <c r="G265" s="131"/>
    </row>
    <row r="266" spans="1:7" s="2" customFormat="1" ht="62.4" x14ac:dyDescent="0.25">
      <c r="A266" s="51" t="s">
        <v>179</v>
      </c>
      <c r="B266" s="30" t="s">
        <v>26</v>
      </c>
      <c r="C266" s="34">
        <f>C267+C269+C272+C274</f>
        <v>218605.9</v>
      </c>
      <c r="D266" s="34">
        <f t="shared" ref="D266:F266" si="121">D267+D269+D272+D274</f>
        <v>216028.5</v>
      </c>
      <c r="E266" s="34">
        <f t="shared" si="121"/>
        <v>116558.1</v>
      </c>
      <c r="F266" s="34">
        <f t="shared" si="121"/>
        <v>57822.8</v>
      </c>
      <c r="G266" s="66"/>
    </row>
    <row r="267" spans="1:7" s="2" customFormat="1" x14ac:dyDescent="0.25">
      <c r="A267" s="52"/>
      <c r="B267" s="29" t="s">
        <v>287</v>
      </c>
      <c r="C267" s="48">
        <f>C276+C285</f>
        <v>98793.9</v>
      </c>
      <c r="D267" s="48">
        <f t="shared" ref="D267:F267" si="122">D276+D285</f>
        <v>98793.9</v>
      </c>
      <c r="E267" s="48">
        <f t="shared" si="122"/>
        <v>0</v>
      </c>
      <c r="F267" s="48">
        <f t="shared" si="122"/>
        <v>0</v>
      </c>
      <c r="G267" s="81"/>
    </row>
    <row r="268" spans="1:7" s="2" customFormat="1" x14ac:dyDescent="0.25">
      <c r="A268" s="52"/>
      <c r="B268" s="18" t="s">
        <v>259</v>
      </c>
      <c r="C268" s="33">
        <f>C277</f>
        <v>98793.9</v>
      </c>
      <c r="D268" s="33">
        <f t="shared" ref="D268:F268" si="123">D277</f>
        <v>98793.9</v>
      </c>
      <c r="E268" s="33">
        <f t="shared" si="123"/>
        <v>0</v>
      </c>
      <c r="F268" s="33">
        <f t="shared" si="123"/>
        <v>0</v>
      </c>
      <c r="G268" s="81"/>
    </row>
    <row r="269" spans="1:7" s="49" customFormat="1" x14ac:dyDescent="0.25">
      <c r="A269" s="52"/>
      <c r="B269" s="29" t="s">
        <v>60</v>
      </c>
      <c r="C269" s="48">
        <f t="shared" ref="C269:C274" si="124">C278+C286</f>
        <v>68697.600000000006</v>
      </c>
      <c r="D269" s="48">
        <f t="shared" ref="D269:F269" si="125">D278+D286</f>
        <v>68697.600000000006</v>
      </c>
      <c r="E269" s="48">
        <f t="shared" si="125"/>
        <v>68535.700000000012</v>
      </c>
      <c r="F269" s="48">
        <f t="shared" si="125"/>
        <v>25418.600000000002</v>
      </c>
      <c r="G269" s="81"/>
    </row>
    <row r="270" spans="1:7" s="2" customFormat="1" x14ac:dyDescent="0.25">
      <c r="A270" s="52"/>
      <c r="B270" s="18" t="s">
        <v>259</v>
      </c>
      <c r="C270" s="33">
        <f t="shared" si="124"/>
        <v>20580.5</v>
      </c>
      <c r="D270" s="33">
        <f t="shared" ref="D270:F270" si="126">D279+D287</f>
        <v>20580.5</v>
      </c>
      <c r="E270" s="33">
        <f t="shared" si="126"/>
        <v>20418.599999999999</v>
      </c>
      <c r="F270" s="33">
        <f t="shared" si="126"/>
        <v>12372.9</v>
      </c>
      <c r="G270" s="81"/>
    </row>
    <row r="271" spans="1:7" s="2" customFormat="1" x14ac:dyDescent="0.25">
      <c r="A271" s="52"/>
      <c r="B271" s="18" t="s">
        <v>97</v>
      </c>
      <c r="C271" s="33">
        <f t="shared" si="124"/>
        <v>43117.100000000006</v>
      </c>
      <c r="D271" s="33">
        <f t="shared" ref="D271:F271" si="127">D280+D288</f>
        <v>43117.100000000006</v>
      </c>
      <c r="E271" s="33">
        <f t="shared" si="127"/>
        <v>43117.100000000006</v>
      </c>
      <c r="F271" s="33">
        <f t="shared" si="127"/>
        <v>0</v>
      </c>
      <c r="G271" s="81"/>
    </row>
    <row r="272" spans="1:7" s="49" customFormat="1" x14ac:dyDescent="0.25">
      <c r="A272" s="52"/>
      <c r="B272" s="29" t="s">
        <v>111</v>
      </c>
      <c r="C272" s="48">
        <f t="shared" si="124"/>
        <v>51114.399999999994</v>
      </c>
      <c r="D272" s="48">
        <f t="shared" ref="D272:F272" si="128">D281+D289</f>
        <v>48537</v>
      </c>
      <c r="E272" s="48">
        <f t="shared" si="128"/>
        <v>48022.399999999994</v>
      </c>
      <c r="F272" s="48">
        <f t="shared" si="128"/>
        <v>32404.199999999997</v>
      </c>
      <c r="G272" s="81"/>
    </row>
    <row r="273" spans="1:7" s="2" customFormat="1" x14ac:dyDescent="0.25">
      <c r="A273" s="52"/>
      <c r="B273" s="18" t="s">
        <v>97</v>
      </c>
      <c r="C273" s="33">
        <f t="shared" si="124"/>
        <v>17341.800000000003</v>
      </c>
      <c r="D273" s="33">
        <f t="shared" ref="D273:F273" si="129">D282+D290</f>
        <v>15435.8</v>
      </c>
      <c r="E273" s="33">
        <f t="shared" si="129"/>
        <v>14931</v>
      </c>
      <c r="F273" s="33">
        <f t="shared" si="129"/>
        <v>0</v>
      </c>
      <c r="G273" s="81"/>
    </row>
    <row r="274" spans="1:7" s="49" customFormat="1" x14ac:dyDescent="0.25">
      <c r="A274" s="52"/>
      <c r="B274" s="29" t="s">
        <v>6</v>
      </c>
      <c r="C274" s="48">
        <f t="shared" si="124"/>
        <v>0</v>
      </c>
      <c r="D274" s="48">
        <f t="shared" ref="D274:F274" si="130">D283+D291</f>
        <v>0</v>
      </c>
      <c r="E274" s="48">
        <f t="shared" si="130"/>
        <v>0</v>
      </c>
      <c r="F274" s="48">
        <f t="shared" si="130"/>
        <v>0</v>
      </c>
      <c r="G274" s="81"/>
    </row>
    <row r="275" spans="1:7" s="2" customFormat="1" ht="31.2" x14ac:dyDescent="0.25">
      <c r="A275" s="53"/>
      <c r="B275" s="30" t="s">
        <v>440</v>
      </c>
      <c r="C275" s="34">
        <f>C276+C278+C281+C283</f>
        <v>130904.3</v>
      </c>
      <c r="D275" s="34">
        <f t="shared" ref="D275:F275" si="131">D276+D278+D281+D283</f>
        <v>128328.5</v>
      </c>
      <c r="E275" s="34">
        <f t="shared" si="131"/>
        <v>29372.7</v>
      </c>
      <c r="F275" s="34">
        <f t="shared" si="131"/>
        <v>23404.800000000003</v>
      </c>
      <c r="G275" s="81"/>
    </row>
    <row r="276" spans="1:7" s="49" customFormat="1" x14ac:dyDescent="0.25">
      <c r="A276" s="53"/>
      <c r="B276" s="29" t="s">
        <v>287</v>
      </c>
      <c r="C276" s="48">
        <f>C293+C298+C304+C310+C316+C349+C355+C361+C368+C374+C380+C386+C392+C398+C405+C413+C419+C426+C432+C450</f>
        <v>98793.9</v>
      </c>
      <c r="D276" s="48">
        <f t="shared" ref="D276:F276" si="132">D293+D298+D304+D310+D316+D349+D355+D361+D368+D374+D380+D386+D392+D398+D405+D413+D419+D426+D432+D450</f>
        <v>98793.9</v>
      </c>
      <c r="E276" s="48">
        <f t="shared" si="132"/>
        <v>0</v>
      </c>
      <c r="F276" s="48">
        <f t="shared" si="132"/>
        <v>0</v>
      </c>
      <c r="G276" s="81"/>
    </row>
    <row r="277" spans="1:7" s="2" customFormat="1" x14ac:dyDescent="0.25">
      <c r="A277" s="53"/>
      <c r="B277" s="18" t="s">
        <v>259</v>
      </c>
      <c r="C277" s="33">
        <f>C317</f>
        <v>98793.9</v>
      </c>
      <c r="D277" s="33">
        <f t="shared" ref="D277:F277" si="133">D317</f>
        <v>98793.9</v>
      </c>
      <c r="E277" s="33">
        <f t="shared" si="133"/>
        <v>0</v>
      </c>
      <c r="F277" s="33">
        <f t="shared" si="133"/>
        <v>0</v>
      </c>
      <c r="G277" s="81"/>
    </row>
    <row r="278" spans="1:7" s="49" customFormat="1" x14ac:dyDescent="0.25">
      <c r="A278" s="53"/>
      <c r="B278" s="29" t="s">
        <v>60</v>
      </c>
      <c r="C278" s="48">
        <f>C294+C299+C305+C311+C318+C350+C356+C387+C393+C427+C451</f>
        <v>17534.8</v>
      </c>
      <c r="D278" s="48">
        <f t="shared" ref="D278:F278" si="134">D294+D299+D305+D311+D318+D350+D356+D387+D393+D427+D451</f>
        <v>17534.8</v>
      </c>
      <c r="E278" s="48">
        <f t="shared" si="134"/>
        <v>17372.900000000001</v>
      </c>
      <c r="F278" s="48">
        <f t="shared" si="134"/>
        <v>17372.900000000001</v>
      </c>
      <c r="G278" s="81"/>
    </row>
    <row r="279" spans="1:7" s="2" customFormat="1" x14ac:dyDescent="0.25">
      <c r="A279" s="53"/>
      <c r="B279" s="18" t="s">
        <v>259</v>
      </c>
      <c r="C279" s="33">
        <f>C312+C351</f>
        <v>12534.8</v>
      </c>
      <c r="D279" s="33">
        <f t="shared" ref="D279:F279" si="135">D312+D351</f>
        <v>12534.8</v>
      </c>
      <c r="E279" s="33">
        <f t="shared" si="135"/>
        <v>12372.9</v>
      </c>
      <c r="F279" s="33">
        <f t="shared" si="135"/>
        <v>12372.9</v>
      </c>
      <c r="G279" s="81"/>
    </row>
    <row r="280" spans="1:7" s="2" customFormat="1" x14ac:dyDescent="0.25">
      <c r="A280" s="53"/>
      <c r="B280" s="18" t="s">
        <v>97</v>
      </c>
      <c r="C280" s="33">
        <v>0</v>
      </c>
      <c r="D280" s="33">
        <v>0</v>
      </c>
      <c r="E280" s="33">
        <v>0</v>
      </c>
      <c r="F280" s="33">
        <v>0</v>
      </c>
      <c r="G280" s="81"/>
    </row>
    <row r="281" spans="1:7" s="49" customFormat="1" x14ac:dyDescent="0.25">
      <c r="A281" s="53"/>
      <c r="B281" s="29" t="s">
        <v>111</v>
      </c>
      <c r="C281" s="48">
        <f>C295+C300+C306+C313+C319+C352+C357+C388+C394+C428+C452</f>
        <v>14575.6</v>
      </c>
      <c r="D281" s="48">
        <f t="shared" ref="D281:F281" si="136">D295+D300+D306+D313+D319+D352+D357+D388+D394+D428+D452</f>
        <v>11999.8</v>
      </c>
      <c r="E281" s="48">
        <f t="shared" si="136"/>
        <v>11999.8</v>
      </c>
      <c r="F281" s="48">
        <f t="shared" si="136"/>
        <v>6031.9</v>
      </c>
      <c r="G281" s="81"/>
    </row>
    <row r="282" spans="1:7" s="2" customFormat="1" x14ac:dyDescent="0.25">
      <c r="A282" s="53"/>
      <c r="B282" s="18" t="s">
        <v>97</v>
      </c>
      <c r="C282" s="33">
        <f>C301+C307+C320+C358+C389+C395+C429</f>
        <v>7186.7000000000007</v>
      </c>
      <c r="D282" s="33">
        <f t="shared" ref="D282:F282" si="137">D301+D307+D320+D358+D389+D395+D429</f>
        <v>5280.7</v>
      </c>
      <c r="E282" s="33">
        <f t="shared" si="137"/>
        <v>5280.7</v>
      </c>
      <c r="F282" s="33">
        <f t="shared" si="137"/>
        <v>0</v>
      </c>
      <c r="G282" s="81"/>
    </row>
    <row r="283" spans="1:7" s="49" customFormat="1" x14ac:dyDescent="0.25">
      <c r="A283" s="53"/>
      <c r="B283" s="29" t="s">
        <v>6</v>
      </c>
      <c r="C283" s="48">
        <v>0</v>
      </c>
      <c r="D283" s="48">
        <v>0</v>
      </c>
      <c r="E283" s="48">
        <v>0</v>
      </c>
      <c r="F283" s="48">
        <v>0</v>
      </c>
      <c r="G283" s="81"/>
    </row>
    <row r="284" spans="1:7" s="2" customFormat="1" x14ac:dyDescent="0.25">
      <c r="A284" s="53"/>
      <c r="B284" s="30" t="s">
        <v>441</v>
      </c>
      <c r="C284" s="34">
        <f>C285+C286+C289+C291</f>
        <v>87701.6</v>
      </c>
      <c r="D284" s="34">
        <f t="shared" ref="D284:F284" si="138">D285+D286+D289+D291</f>
        <v>87700</v>
      </c>
      <c r="E284" s="34">
        <f t="shared" si="138"/>
        <v>87185.4</v>
      </c>
      <c r="F284" s="34">
        <f t="shared" si="138"/>
        <v>34418</v>
      </c>
      <c r="G284" s="81"/>
    </row>
    <row r="285" spans="1:7" s="2" customFormat="1" x14ac:dyDescent="0.25">
      <c r="A285" s="53"/>
      <c r="B285" s="29" t="s">
        <v>7</v>
      </c>
      <c r="C285" s="48">
        <f>C323+C328+C333+C338+C344+C361+C368+C374+C380+C398+C405+C413+C419+C432+C438+C444</f>
        <v>0</v>
      </c>
      <c r="D285" s="48">
        <f t="shared" ref="D285:F285" si="139">D323+D328+D333+D338+D344+D361+D368+D374+D380+D398+D405+D413+D419+D432+D438+D444</f>
        <v>0</v>
      </c>
      <c r="E285" s="48">
        <f t="shared" si="139"/>
        <v>0</v>
      </c>
      <c r="F285" s="48">
        <f t="shared" si="139"/>
        <v>0</v>
      </c>
      <c r="G285" s="81"/>
    </row>
    <row r="286" spans="1:7" s="2" customFormat="1" x14ac:dyDescent="0.25">
      <c r="A286" s="53"/>
      <c r="B286" s="29" t="s">
        <v>60</v>
      </c>
      <c r="C286" s="48">
        <f>C324+C329+C334+C339+C345+C362+C369+C375+C381+C399+C406+C414+C420+C433+C439+C445</f>
        <v>51162.8</v>
      </c>
      <c r="D286" s="48">
        <f t="shared" ref="D286:F286" si="140">D324+D329+D334+D339+D345+D362+D369+D375+D381+D399+D406+D414+D420+D433+D439+D445</f>
        <v>51162.8</v>
      </c>
      <c r="E286" s="48">
        <f t="shared" si="140"/>
        <v>51162.8</v>
      </c>
      <c r="F286" s="48">
        <f t="shared" si="140"/>
        <v>8045.7</v>
      </c>
      <c r="G286" s="81"/>
    </row>
    <row r="287" spans="1:7" s="2" customFormat="1" x14ac:dyDescent="0.25">
      <c r="A287" s="53"/>
      <c r="B287" s="18" t="s">
        <v>259</v>
      </c>
      <c r="C287" s="33">
        <f>C408</f>
        <v>8045.7</v>
      </c>
      <c r="D287" s="33">
        <f t="shared" ref="D287:F287" si="141">D408</f>
        <v>8045.7</v>
      </c>
      <c r="E287" s="33">
        <f t="shared" si="141"/>
        <v>8045.7</v>
      </c>
      <c r="F287" s="33">
        <f t="shared" si="141"/>
        <v>0</v>
      </c>
      <c r="G287" s="81"/>
    </row>
    <row r="288" spans="1:7" s="2" customFormat="1" x14ac:dyDescent="0.25">
      <c r="A288" s="53"/>
      <c r="B288" s="18" t="s">
        <v>97</v>
      </c>
      <c r="C288" s="33">
        <f>C363+C400+C407+C421</f>
        <v>43117.100000000006</v>
      </c>
      <c r="D288" s="33">
        <f t="shared" ref="D288:F288" si="142">D363+D400+D407+D421</f>
        <v>43117.100000000006</v>
      </c>
      <c r="E288" s="33">
        <f t="shared" si="142"/>
        <v>43117.100000000006</v>
      </c>
      <c r="F288" s="33">
        <f t="shared" si="142"/>
        <v>0</v>
      </c>
      <c r="G288" s="81"/>
    </row>
    <row r="289" spans="1:7" s="2" customFormat="1" x14ac:dyDescent="0.25">
      <c r="A289" s="53"/>
      <c r="B289" s="29" t="s">
        <v>111</v>
      </c>
      <c r="C289" s="48">
        <f>C325+C330+C335+C340+C346+C364+C370+C376+C382+C401+C409+C415+C422+C434+C440+C446</f>
        <v>36538.799999999996</v>
      </c>
      <c r="D289" s="48">
        <f t="shared" ref="D289:F289" si="143">D325+D330+D335+D340+D346+D364+D370+D376+D382+D401+D409+D415+D422+D434+D440+D446</f>
        <v>36537.200000000004</v>
      </c>
      <c r="E289" s="48">
        <f t="shared" si="143"/>
        <v>36022.6</v>
      </c>
      <c r="F289" s="48">
        <f t="shared" si="143"/>
        <v>26372.3</v>
      </c>
      <c r="G289" s="81"/>
    </row>
    <row r="290" spans="1:7" s="2" customFormat="1" x14ac:dyDescent="0.25">
      <c r="A290" s="53"/>
      <c r="B290" s="18" t="s">
        <v>97</v>
      </c>
      <c r="C290" s="33">
        <f>C341+C365+C371+C377+C383+C402+C410+C416+C423+C435+C441+C447</f>
        <v>10155.1</v>
      </c>
      <c r="D290" s="33">
        <f t="shared" ref="D290:F290" si="144">D341+D365+D371+D377+D383+D402+D410+D416+D423+D435+D441+D447</f>
        <v>10155.1</v>
      </c>
      <c r="E290" s="33">
        <f t="shared" si="144"/>
        <v>9650.2999999999993</v>
      </c>
      <c r="F290" s="33">
        <f t="shared" si="144"/>
        <v>0</v>
      </c>
      <c r="G290" s="81"/>
    </row>
    <row r="291" spans="1:7" s="2" customFormat="1" x14ac:dyDescent="0.25">
      <c r="A291" s="54"/>
      <c r="B291" s="29" t="s">
        <v>6</v>
      </c>
      <c r="C291" s="33">
        <v>0</v>
      </c>
      <c r="D291" s="33">
        <v>0</v>
      </c>
      <c r="E291" s="33">
        <v>0</v>
      </c>
      <c r="F291" s="33">
        <v>0</v>
      </c>
      <c r="G291" s="82"/>
    </row>
    <row r="292" spans="1:7" s="2" customFormat="1" ht="31.2" x14ac:dyDescent="0.25">
      <c r="A292" s="61" t="s">
        <v>180</v>
      </c>
      <c r="B292" s="19" t="s">
        <v>27</v>
      </c>
      <c r="C292" s="33">
        <f>SUM(C293:C295)</f>
        <v>279.2</v>
      </c>
      <c r="D292" s="33">
        <f>SUM(D293:D295)</f>
        <v>279.2</v>
      </c>
      <c r="E292" s="33">
        <f>SUM(E293:E295)</f>
        <v>279.2</v>
      </c>
      <c r="F292" s="33">
        <f>SUM(F293:F295)</f>
        <v>279.2</v>
      </c>
      <c r="G292" s="60" t="s">
        <v>334</v>
      </c>
    </row>
    <row r="293" spans="1:7" s="2" customFormat="1" x14ac:dyDescent="0.25">
      <c r="A293" s="61"/>
      <c r="B293" s="29" t="s">
        <v>7</v>
      </c>
      <c r="C293" s="38">
        <v>0</v>
      </c>
      <c r="D293" s="38">
        <v>0</v>
      </c>
      <c r="E293" s="38">
        <v>0</v>
      </c>
      <c r="F293" s="38">
        <v>0</v>
      </c>
      <c r="G293" s="62"/>
    </row>
    <row r="294" spans="1:7" s="2" customFormat="1" x14ac:dyDescent="0.25">
      <c r="A294" s="61"/>
      <c r="B294" s="29" t="s">
        <v>2</v>
      </c>
      <c r="C294" s="38">
        <v>0</v>
      </c>
      <c r="D294" s="38">
        <v>0</v>
      </c>
      <c r="E294" s="38">
        <v>0</v>
      </c>
      <c r="F294" s="38">
        <v>0</v>
      </c>
      <c r="G294" s="62"/>
    </row>
    <row r="295" spans="1:7" s="2" customFormat="1" x14ac:dyDescent="0.25">
      <c r="A295" s="61"/>
      <c r="B295" s="29" t="s">
        <v>3</v>
      </c>
      <c r="C295" s="38">
        <v>279.2</v>
      </c>
      <c r="D295" s="38">
        <v>279.2</v>
      </c>
      <c r="E295" s="38">
        <v>279.2</v>
      </c>
      <c r="F295" s="38">
        <v>279.2</v>
      </c>
      <c r="G295" s="62"/>
    </row>
    <row r="296" spans="1:7" s="2" customFormat="1" x14ac:dyDescent="0.25">
      <c r="A296" s="63"/>
      <c r="B296" s="29" t="s">
        <v>6</v>
      </c>
      <c r="C296" s="38">
        <v>0</v>
      </c>
      <c r="D296" s="38">
        <v>0</v>
      </c>
      <c r="E296" s="38">
        <v>0</v>
      </c>
      <c r="F296" s="38">
        <v>0</v>
      </c>
      <c r="G296" s="62"/>
    </row>
    <row r="297" spans="1:7" s="2" customFormat="1" ht="47.25" customHeight="1" x14ac:dyDescent="0.25">
      <c r="A297" s="61" t="s">
        <v>181</v>
      </c>
      <c r="B297" s="19" t="s">
        <v>28</v>
      </c>
      <c r="C297" s="33">
        <f>SUM(C298:C300)</f>
        <v>2524.4</v>
      </c>
      <c r="D297" s="33">
        <f>SUM(D298:D300)</f>
        <v>2524.4</v>
      </c>
      <c r="E297" s="33">
        <f>SUM(E298:E300)</f>
        <v>2524.4</v>
      </c>
      <c r="F297" s="33">
        <f>SUM(F298:F300)</f>
        <v>0</v>
      </c>
      <c r="G297" s="60" t="s">
        <v>286</v>
      </c>
    </row>
    <row r="298" spans="1:7" s="2" customFormat="1" x14ac:dyDescent="0.25">
      <c r="A298" s="61"/>
      <c r="B298" s="29" t="s">
        <v>7</v>
      </c>
      <c r="C298" s="38">
        <v>0</v>
      </c>
      <c r="D298" s="38">
        <v>0</v>
      </c>
      <c r="E298" s="38">
        <v>0</v>
      </c>
      <c r="F298" s="38">
        <v>0</v>
      </c>
      <c r="G298" s="62"/>
    </row>
    <row r="299" spans="1:7" s="2" customFormat="1" x14ac:dyDescent="0.25">
      <c r="A299" s="61"/>
      <c r="B299" s="29" t="s">
        <v>2</v>
      </c>
      <c r="C299" s="38">
        <v>0</v>
      </c>
      <c r="D299" s="38">
        <v>0</v>
      </c>
      <c r="E299" s="38">
        <v>0</v>
      </c>
      <c r="F299" s="38">
        <v>0</v>
      </c>
      <c r="G299" s="62"/>
    </row>
    <row r="300" spans="1:7" s="2" customFormat="1" x14ac:dyDescent="0.25">
      <c r="A300" s="61"/>
      <c r="B300" s="29" t="s">
        <v>123</v>
      </c>
      <c r="C300" s="33">
        <v>2524.4</v>
      </c>
      <c r="D300" s="33">
        <v>2524.4</v>
      </c>
      <c r="E300" s="33">
        <v>2524.4</v>
      </c>
      <c r="F300" s="33">
        <v>0</v>
      </c>
      <c r="G300" s="62"/>
    </row>
    <row r="301" spans="1:7" s="2" customFormat="1" x14ac:dyDescent="0.25">
      <c r="A301" s="61"/>
      <c r="B301" s="18" t="s">
        <v>97</v>
      </c>
      <c r="C301" s="33">
        <v>1837.2</v>
      </c>
      <c r="D301" s="33">
        <v>1837.2</v>
      </c>
      <c r="E301" s="33">
        <v>1837.2</v>
      </c>
      <c r="F301" s="33">
        <v>0</v>
      </c>
      <c r="G301" s="62"/>
    </row>
    <row r="302" spans="1:7" s="2" customFormat="1" x14ac:dyDescent="0.25">
      <c r="A302" s="63"/>
      <c r="B302" s="29" t="s">
        <v>6</v>
      </c>
      <c r="C302" s="33">
        <v>0</v>
      </c>
      <c r="D302" s="33">
        <v>0</v>
      </c>
      <c r="E302" s="33">
        <v>0</v>
      </c>
      <c r="F302" s="33">
        <v>0</v>
      </c>
      <c r="G302" s="62"/>
    </row>
    <row r="303" spans="1:7" s="2" customFormat="1" ht="49.5" customHeight="1" x14ac:dyDescent="0.25">
      <c r="A303" s="61" t="s">
        <v>182</v>
      </c>
      <c r="B303" s="18" t="s">
        <v>116</v>
      </c>
      <c r="C303" s="33">
        <f>C304+C305+C306+C308</f>
        <v>330.5</v>
      </c>
      <c r="D303" s="33">
        <f t="shared" ref="D303:F303" si="145">D304+D305+D306+D308</f>
        <v>330.5</v>
      </c>
      <c r="E303" s="33">
        <f t="shared" ref="E303" si="146">E304+E305+E306+E308</f>
        <v>330.5</v>
      </c>
      <c r="F303" s="33">
        <f t="shared" si="145"/>
        <v>0</v>
      </c>
      <c r="G303" s="105" t="s">
        <v>354</v>
      </c>
    </row>
    <row r="304" spans="1:7" s="2" customFormat="1" x14ac:dyDescent="0.25">
      <c r="A304" s="61"/>
      <c r="B304" s="29" t="s">
        <v>7</v>
      </c>
      <c r="C304" s="33">
        <v>0</v>
      </c>
      <c r="D304" s="33">
        <v>0</v>
      </c>
      <c r="E304" s="33">
        <v>0</v>
      </c>
      <c r="F304" s="33">
        <v>0</v>
      </c>
      <c r="G304" s="106"/>
    </row>
    <row r="305" spans="1:7" s="2" customFormat="1" x14ac:dyDescent="0.25">
      <c r="A305" s="61"/>
      <c r="B305" s="29" t="s">
        <v>2</v>
      </c>
      <c r="C305" s="33">
        <v>0</v>
      </c>
      <c r="D305" s="33">
        <v>0</v>
      </c>
      <c r="E305" s="33">
        <v>0</v>
      </c>
      <c r="F305" s="33">
        <v>0</v>
      </c>
      <c r="G305" s="106"/>
    </row>
    <row r="306" spans="1:7" s="2" customFormat="1" x14ac:dyDescent="0.25">
      <c r="A306" s="61"/>
      <c r="B306" s="29" t="s">
        <v>123</v>
      </c>
      <c r="C306" s="33">
        <v>330.5</v>
      </c>
      <c r="D306" s="33">
        <v>330.5</v>
      </c>
      <c r="E306" s="33">
        <v>330.5</v>
      </c>
      <c r="F306" s="33">
        <v>0</v>
      </c>
      <c r="G306" s="106"/>
    </row>
    <row r="307" spans="1:7" s="2" customFormat="1" x14ac:dyDescent="0.25">
      <c r="A307" s="61"/>
      <c r="B307" s="18" t="s">
        <v>97</v>
      </c>
      <c r="C307" s="33">
        <v>330.5</v>
      </c>
      <c r="D307" s="33">
        <v>330.5</v>
      </c>
      <c r="E307" s="33">
        <v>330.5</v>
      </c>
      <c r="F307" s="33">
        <v>0</v>
      </c>
      <c r="G307" s="106"/>
    </row>
    <row r="308" spans="1:7" s="2" customFormat="1" x14ac:dyDescent="0.25">
      <c r="A308" s="63"/>
      <c r="B308" s="29" t="s">
        <v>6</v>
      </c>
      <c r="C308" s="33">
        <v>0</v>
      </c>
      <c r="D308" s="33">
        <v>0</v>
      </c>
      <c r="E308" s="33">
        <v>0</v>
      </c>
      <c r="F308" s="33">
        <v>0</v>
      </c>
      <c r="G308" s="106"/>
    </row>
    <row r="309" spans="1:7" s="2" customFormat="1" ht="62.4" x14ac:dyDescent="0.3">
      <c r="A309" s="61" t="s">
        <v>297</v>
      </c>
      <c r="B309" s="50" t="s">
        <v>303</v>
      </c>
      <c r="C309" s="33">
        <f>C310+C311+C313+C314</f>
        <v>12243.8</v>
      </c>
      <c r="D309" s="33">
        <f t="shared" ref="D309:F309" si="147">D310+D311+D313+D314</f>
        <v>12163.099999999999</v>
      </c>
      <c r="E309" s="33">
        <f t="shared" ref="E309" si="148">E310+E311+E313+E314</f>
        <v>12001.2</v>
      </c>
      <c r="F309" s="33">
        <f t="shared" si="147"/>
        <v>12001.2</v>
      </c>
      <c r="G309" s="60" t="s">
        <v>367</v>
      </c>
    </row>
    <row r="310" spans="1:7" s="2" customFormat="1" x14ac:dyDescent="0.25">
      <c r="A310" s="61"/>
      <c r="B310" s="29" t="s">
        <v>7</v>
      </c>
      <c r="C310" s="38">
        <v>0</v>
      </c>
      <c r="D310" s="38">
        <v>0</v>
      </c>
      <c r="E310" s="38">
        <v>0</v>
      </c>
      <c r="F310" s="38">
        <v>0</v>
      </c>
      <c r="G310" s="62"/>
    </row>
    <row r="311" spans="1:7" s="2" customFormat="1" x14ac:dyDescent="0.25">
      <c r="A311" s="61"/>
      <c r="B311" s="29" t="s">
        <v>60</v>
      </c>
      <c r="C311" s="38">
        <v>9842.7999999999993</v>
      </c>
      <c r="D311" s="38">
        <v>9842.7999999999993</v>
      </c>
      <c r="E311" s="38">
        <v>9680.9</v>
      </c>
      <c r="F311" s="38">
        <v>9680.9</v>
      </c>
      <c r="G311" s="62"/>
    </row>
    <row r="312" spans="1:7" s="2" customFormat="1" x14ac:dyDescent="0.25">
      <c r="A312" s="61"/>
      <c r="B312" s="18" t="s">
        <v>259</v>
      </c>
      <c r="C312" s="38">
        <v>9842.7999999999993</v>
      </c>
      <c r="D312" s="38">
        <v>9842.7999999999993</v>
      </c>
      <c r="E312" s="38">
        <v>9680.9</v>
      </c>
      <c r="F312" s="38">
        <v>9680.9</v>
      </c>
      <c r="G312" s="62"/>
    </row>
    <row r="313" spans="1:7" s="2" customFormat="1" x14ac:dyDescent="0.25">
      <c r="A313" s="61"/>
      <c r="B313" s="29" t="s">
        <v>3</v>
      </c>
      <c r="C313" s="38">
        <v>2401</v>
      </c>
      <c r="D313" s="38">
        <v>2320.3000000000002</v>
      </c>
      <c r="E313" s="38">
        <v>2320.3000000000002</v>
      </c>
      <c r="F313" s="38">
        <v>2320.3000000000002</v>
      </c>
      <c r="G313" s="62"/>
    </row>
    <row r="314" spans="1:7" s="2" customFormat="1" x14ac:dyDescent="0.25">
      <c r="A314" s="63"/>
      <c r="B314" s="29" t="s">
        <v>6</v>
      </c>
      <c r="C314" s="38">
        <v>0</v>
      </c>
      <c r="D314" s="38">
        <v>0</v>
      </c>
      <c r="E314" s="38">
        <v>0</v>
      </c>
      <c r="F314" s="38">
        <v>0</v>
      </c>
      <c r="G314" s="62"/>
    </row>
    <row r="315" spans="1:7" s="2" customFormat="1" ht="50.25" customHeight="1" x14ac:dyDescent="0.25">
      <c r="A315" s="61" t="s">
        <v>288</v>
      </c>
      <c r="B315" s="18" t="s">
        <v>114</v>
      </c>
      <c r="C315" s="38">
        <f>C316+C318+C319+C321</f>
        <v>101289</v>
      </c>
      <c r="D315" s="38">
        <f>D316+D318+D319+D321</f>
        <v>98793.9</v>
      </c>
      <c r="E315" s="38">
        <f>E316+E318+E319+E321</f>
        <v>0</v>
      </c>
      <c r="F315" s="38">
        <f>F316+F318+F319+F321</f>
        <v>0</v>
      </c>
      <c r="G315" s="60" t="s">
        <v>368</v>
      </c>
    </row>
    <row r="316" spans="1:7" s="2" customFormat="1" x14ac:dyDescent="0.25">
      <c r="A316" s="61"/>
      <c r="B316" s="29" t="s">
        <v>287</v>
      </c>
      <c r="C316" s="38">
        <f>C317</f>
        <v>98793.9</v>
      </c>
      <c r="D316" s="38">
        <f t="shared" ref="D316:F316" si="149">D317</f>
        <v>98793.9</v>
      </c>
      <c r="E316" s="38">
        <f t="shared" si="149"/>
        <v>0</v>
      </c>
      <c r="F316" s="38">
        <f t="shared" si="149"/>
        <v>0</v>
      </c>
      <c r="G316" s="60"/>
    </row>
    <row r="317" spans="1:7" s="2" customFormat="1" x14ac:dyDescent="0.25">
      <c r="A317" s="61"/>
      <c r="B317" s="18" t="s">
        <v>259</v>
      </c>
      <c r="C317" s="38">
        <v>98793.9</v>
      </c>
      <c r="D317" s="38">
        <v>98793.9</v>
      </c>
      <c r="E317" s="38">
        <v>0</v>
      </c>
      <c r="F317" s="38">
        <v>0</v>
      </c>
      <c r="G317" s="60"/>
    </row>
    <row r="318" spans="1:7" s="2" customFormat="1" x14ac:dyDescent="0.25">
      <c r="A318" s="61"/>
      <c r="B318" s="29" t="s">
        <v>2</v>
      </c>
      <c r="C318" s="38">
        <v>0</v>
      </c>
      <c r="D318" s="38">
        <v>0</v>
      </c>
      <c r="E318" s="38">
        <v>0</v>
      </c>
      <c r="F318" s="38">
        <v>0</v>
      </c>
      <c r="G318" s="60"/>
    </row>
    <row r="319" spans="1:7" s="2" customFormat="1" x14ac:dyDescent="0.25">
      <c r="A319" s="61"/>
      <c r="B319" s="29" t="s">
        <v>111</v>
      </c>
      <c r="C319" s="38">
        <v>2495.1</v>
      </c>
      <c r="D319" s="38">
        <f>D320</f>
        <v>0</v>
      </c>
      <c r="E319" s="38">
        <f>E320</f>
        <v>0</v>
      </c>
      <c r="F319" s="38">
        <f>F320</f>
        <v>0</v>
      </c>
      <c r="G319" s="60"/>
    </row>
    <row r="320" spans="1:7" s="2" customFormat="1" x14ac:dyDescent="0.25">
      <c r="A320" s="61"/>
      <c r="B320" s="18" t="s">
        <v>97</v>
      </c>
      <c r="C320" s="38">
        <v>1906</v>
      </c>
      <c r="D320" s="38">
        <v>0</v>
      </c>
      <c r="E320" s="38">
        <v>0</v>
      </c>
      <c r="F320" s="38">
        <v>0</v>
      </c>
      <c r="G320" s="60"/>
    </row>
    <row r="321" spans="1:7" s="2" customFormat="1" x14ac:dyDescent="0.25">
      <c r="A321" s="61"/>
      <c r="B321" s="29" t="s">
        <v>6</v>
      </c>
      <c r="C321" s="38">
        <v>0</v>
      </c>
      <c r="D321" s="38">
        <v>0</v>
      </c>
      <c r="E321" s="38">
        <v>0</v>
      </c>
      <c r="F321" s="38">
        <v>0</v>
      </c>
      <c r="G321" s="60"/>
    </row>
    <row r="322" spans="1:7" s="2" customFormat="1" ht="46.8" x14ac:dyDescent="0.25">
      <c r="A322" s="61" t="s">
        <v>289</v>
      </c>
      <c r="B322" s="19" t="s">
        <v>73</v>
      </c>
      <c r="C322" s="33">
        <f>SUM(C323:C325)</f>
        <v>5089.5</v>
      </c>
      <c r="D322" s="33">
        <f>SUM(D323:D325)</f>
        <v>5088</v>
      </c>
      <c r="E322" s="33">
        <f>SUM(E323:E325)</f>
        <v>5078.2</v>
      </c>
      <c r="F322" s="33">
        <f>SUM(F323:F325)</f>
        <v>5078.2</v>
      </c>
      <c r="G322" s="60" t="s">
        <v>349</v>
      </c>
    </row>
    <row r="323" spans="1:7" s="2" customFormat="1" x14ac:dyDescent="0.25">
      <c r="A323" s="61"/>
      <c r="B323" s="29" t="s">
        <v>7</v>
      </c>
      <c r="C323" s="38">
        <v>0</v>
      </c>
      <c r="D323" s="38">
        <v>0</v>
      </c>
      <c r="E323" s="38">
        <v>0</v>
      </c>
      <c r="F323" s="38">
        <v>0</v>
      </c>
      <c r="G323" s="62"/>
    </row>
    <row r="324" spans="1:7" s="2" customFormat="1" x14ac:dyDescent="0.25">
      <c r="A324" s="61"/>
      <c r="B324" s="29" t="s">
        <v>2</v>
      </c>
      <c r="C324" s="38">
        <v>0</v>
      </c>
      <c r="D324" s="38">
        <v>0</v>
      </c>
      <c r="E324" s="38">
        <v>0</v>
      </c>
      <c r="F324" s="38">
        <v>0</v>
      </c>
      <c r="G324" s="62"/>
    </row>
    <row r="325" spans="1:7" s="2" customFormat="1" x14ac:dyDescent="0.25">
      <c r="A325" s="61"/>
      <c r="B325" s="29" t="s">
        <v>3</v>
      </c>
      <c r="C325" s="38">
        <v>5089.5</v>
      </c>
      <c r="D325" s="38">
        <v>5088</v>
      </c>
      <c r="E325" s="38">
        <v>5078.2</v>
      </c>
      <c r="F325" s="38">
        <v>5078.2</v>
      </c>
      <c r="G325" s="62"/>
    </row>
    <row r="326" spans="1:7" s="2" customFormat="1" x14ac:dyDescent="0.25">
      <c r="A326" s="63"/>
      <c r="B326" s="29" t="s">
        <v>6</v>
      </c>
      <c r="C326" s="38">
        <v>0</v>
      </c>
      <c r="D326" s="38">
        <v>0</v>
      </c>
      <c r="E326" s="38">
        <v>0</v>
      </c>
      <c r="F326" s="38">
        <v>0</v>
      </c>
      <c r="G326" s="62"/>
    </row>
    <row r="327" spans="1:7" s="2" customFormat="1" ht="78" x14ac:dyDescent="0.25">
      <c r="A327" s="61" t="s">
        <v>290</v>
      </c>
      <c r="B327" s="19" t="s">
        <v>98</v>
      </c>
      <c r="C327" s="33">
        <f>SUM(C328:C330)</f>
        <v>17919.099999999999</v>
      </c>
      <c r="D327" s="33">
        <f>SUM(D328:D330)</f>
        <v>17919.099999999999</v>
      </c>
      <c r="E327" s="33">
        <f>SUM(E328:E330)</f>
        <v>17919.099999999999</v>
      </c>
      <c r="F327" s="33">
        <f>SUM(F328:F330)</f>
        <v>17919.099999999999</v>
      </c>
      <c r="G327" s="60" t="s">
        <v>369</v>
      </c>
    </row>
    <row r="328" spans="1:7" s="2" customFormat="1" x14ac:dyDescent="0.25">
      <c r="A328" s="61"/>
      <c r="B328" s="29" t="s">
        <v>7</v>
      </c>
      <c r="C328" s="38">
        <v>0</v>
      </c>
      <c r="D328" s="38">
        <v>0</v>
      </c>
      <c r="E328" s="38">
        <v>0</v>
      </c>
      <c r="F328" s="38">
        <v>0</v>
      </c>
      <c r="G328" s="62"/>
    </row>
    <row r="329" spans="1:7" s="2" customFormat="1" x14ac:dyDescent="0.25">
      <c r="A329" s="61"/>
      <c r="B329" s="29" t="s">
        <v>2</v>
      </c>
      <c r="C329" s="38">
        <v>0</v>
      </c>
      <c r="D329" s="38">
        <v>0</v>
      </c>
      <c r="E329" s="38">
        <v>0</v>
      </c>
      <c r="F329" s="38">
        <v>0</v>
      </c>
      <c r="G329" s="62"/>
    </row>
    <row r="330" spans="1:7" s="2" customFormat="1" x14ac:dyDescent="0.25">
      <c r="A330" s="61"/>
      <c r="B330" s="29" t="s">
        <v>3</v>
      </c>
      <c r="C330" s="38">
        <v>17919.099999999999</v>
      </c>
      <c r="D330" s="38">
        <v>17919.099999999999</v>
      </c>
      <c r="E330" s="38">
        <v>17919.099999999999</v>
      </c>
      <c r="F330" s="38">
        <v>17919.099999999999</v>
      </c>
      <c r="G330" s="62"/>
    </row>
    <row r="331" spans="1:7" s="2" customFormat="1" x14ac:dyDescent="0.25">
      <c r="A331" s="63"/>
      <c r="B331" s="29" t="s">
        <v>6</v>
      </c>
      <c r="C331" s="38">
        <v>0</v>
      </c>
      <c r="D331" s="38">
        <v>0</v>
      </c>
      <c r="E331" s="38">
        <v>0</v>
      </c>
      <c r="F331" s="38">
        <v>0</v>
      </c>
      <c r="G331" s="62"/>
    </row>
    <row r="332" spans="1:7" s="2" customFormat="1" ht="77.25" customHeight="1" x14ac:dyDescent="0.25">
      <c r="A332" s="61" t="s">
        <v>291</v>
      </c>
      <c r="B332" s="19" t="s">
        <v>337</v>
      </c>
      <c r="C332" s="33">
        <f>SUM(C333:C335)</f>
        <v>1696</v>
      </c>
      <c r="D332" s="33">
        <f>SUM(D333:D335)</f>
        <v>1696</v>
      </c>
      <c r="E332" s="33">
        <f>SUM(E333:E335)</f>
        <v>1696</v>
      </c>
      <c r="F332" s="33">
        <f>SUM(F333:F335)</f>
        <v>1696</v>
      </c>
      <c r="G332" s="60" t="s">
        <v>370</v>
      </c>
    </row>
    <row r="333" spans="1:7" s="2" customFormat="1" x14ac:dyDescent="0.25">
      <c r="A333" s="61"/>
      <c r="B333" s="29" t="s">
        <v>7</v>
      </c>
      <c r="C333" s="38">
        <v>0</v>
      </c>
      <c r="D333" s="38">
        <v>0</v>
      </c>
      <c r="E333" s="38">
        <v>0</v>
      </c>
      <c r="F333" s="38">
        <v>0</v>
      </c>
      <c r="G333" s="62"/>
    </row>
    <row r="334" spans="1:7" s="2" customFormat="1" x14ac:dyDescent="0.25">
      <c r="A334" s="61"/>
      <c r="B334" s="29" t="s">
        <v>2</v>
      </c>
      <c r="C334" s="38">
        <v>0</v>
      </c>
      <c r="D334" s="38">
        <v>0</v>
      </c>
      <c r="E334" s="38">
        <v>0</v>
      </c>
      <c r="F334" s="38">
        <v>0</v>
      </c>
      <c r="G334" s="62"/>
    </row>
    <row r="335" spans="1:7" s="2" customFormat="1" x14ac:dyDescent="0.25">
      <c r="A335" s="61"/>
      <c r="B335" s="29" t="s">
        <v>3</v>
      </c>
      <c r="C335" s="38">
        <v>1696</v>
      </c>
      <c r="D335" s="38">
        <v>1696</v>
      </c>
      <c r="E335" s="38">
        <v>1696</v>
      </c>
      <c r="F335" s="38">
        <v>1696</v>
      </c>
      <c r="G335" s="62"/>
    </row>
    <row r="336" spans="1:7" s="2" customFormat="1" x14ac:dyDescent="0.25">
      <c r="A336" s="63"/>
      <c r="B336" s="29" t="s">
        <v>6</v>
      </c>
      <c r="C336" s="38">
        <v>0</v>
      </c>
      <c r="D336" s="38">
        <v>0</v>
      </c>
      <c r="E336" s="38">
        <v>0</v>
      </c>
      <c r="F336" s="38">
        <v>0</v>
      </c>
      <c r="G336" s="62"/>
    </row>
    <row r="337" spans="1:7" s="2" customFormat="1" ht="46.8" x14ac:dyDescent="0.25">
      <c r="A337" s="61" t="s">
        <v>292</v>
      </c>
      <c r="B337" s="18" t="s">
        <v>74</v>
      </c>
      <c r="C337" s="38">
        <f>C338+C339+C340+C342</f>
        <v>3437.4</v>
      </c>
      <c r="D337" s="38">
        <f t="shared" ref="D337:F337" si="150">D338+D339+D340+D342</f>
        <v>3437.4</v>
      </c>
      <c r="E337" s="38">
        <f t="shared" ref="E337" si="151">E338+E339+E340+E342</f>
        <v>2932.6</v>
      </c>
      <c r="F337" s="38">
        <f t="shared" si="150"/>
        <v>0</v>
      </c>
      <c r="G337" s="60" t="s">
        <v>347</v>
      </c>
    </row>
    <row r="338" spans="1:7" s="2" customFormat="1" x14ac:dyDescent="0.25">
      <c r="A338" s="61"/>
      <c r="B338" s="29" t="s">
        <v>7</v>
      </c>
      <c r="C338" s="38">
        <v>0</v>
      </c>
      <c r="D338" s="38">
        <v>0</v>
      </c>
      <c r="E338" s="38">
        <v>0</v>
      </c>
      <c r="F338" s="38">
        <v>0</v>
      </c>
      <c r="G338" s="60"/>
    </row>
    <row r="339" spans="1:7" s="2" customFormat="1" x14ac:dyDescent="0.25">
      <c r="A339" s="61"/>
      <c r="B339" s="29" t="s">
        <v>2</v>
      </c>
      <c r="C339" s="38">
        <v>0</v>
      </c>
      <c r="D339" s="38">
        <v>0</v>
      </c>
      <c r="E339" s="38">
        <v>0</v>
      </c>
      <c r="F339" s="38">
        <v>0</v>
      </c>
      <c r="G339" s="60"/>
    </row>
    <row r="340" spans="1:7" s="2" customFormat="1" x14ac:dyDescent="0.25">
      <c r="A340" s="61"/>
      <c r="B340" s="29" t="s">
        <v>111</v>
      </c>
      <c r="C340" s="38">
        <v>3437.4</v>
      </c>
      <c r="D340" s="38">
        <v>3437.4</v>
      </c>
      <c r="E340" s="38">
        <v>2932.6</v>
      </c>
      <c r="F340" s="38">
        <v>0</v>
      </c>
      <c r="G340" s="60"/>
    </row>
    <row r="341" spans="1:7" s="2" customFormat="1" x14ac:dyDescent="0.25">
      <c r="A341" s="63"/>
      <c r="B341" s="18" t="s">
        <v>336</v>
      </c>
      <c r="C341" s="38">
        <v>3437.4</v>
      </c>
      <c r="D341" s="38">
        <v>3437.4</v>
      </c>
      <c r="E341" s="38">
        <v>2932.6</v>
      </c>
      <c r="F341" s="38">
        <v>0</v>
      </c>
      <c r="G341" s="60"/>
    </row>
    <row r="342" spans="1:7" s="2" customFormat="1" x14ac:dyDescent="0.25">
      <c r="A342" s="63"/>
      <c r="B342" s="29" t="s">
        <v>6</v>
      </c>
      <c r="C342" s="38">
        <v>0</v>
      </c>
      <c r="D342" s="38">
        <v>0</v>
      </c>
      <c r="E342" s="38">
        <v>0</v>
      </c>
      <c r="F342" s="38">
        <v>0</v>
      </c>
      <c r="G342" s="60"/>
    </row>
    <row r="343" spans="1:7" s="2" customFormat="1" ht="62.4" x14ac:dyDescent="0.25">
      <c r="A343" s="61" t="s">
        <v>293</v>
      </c>
      <c r="B343" s="19" t="s">
        <v>75</v>
      </c>
      <c r="C343" s="33">
        <f>SUM(C344:C346)</f>
        <v>304.5</v>
      </c>
      <c r="D343" s="33">
        <f>SUM(D344:D346)</f>
        <v>304.5</v>
      </c>
      <c r="E343" s="33">
        <f>SUM(E344:E346)</f>
        <v>304.5</v>
      </c>
      <c r="F343" s="33">
        <f>SUM(F344:F346)</f>
        <v>304.5</v>
      </c>
      <c r="G343" s="86" t="s">
        <v>413</v>
      </c>
    </row>
    <row r="344" spans="1:7" s="2" customFormat="1" x14ac:dyDescent="0.25">
      <c r="A344" s="61"/>
      <c r="B344" s="29" t="s">
        <v>7</v>
      </c>
      <c r="C344" s="38">
        <v>0</v>
      </c>
      <c r="D344" s="38">
        <v>0</v>
      </c>
      <c r="E344" s="38">
        <v>0</v>
      </c>
      <c r="F344" s="38">
        <v>0</v>
      </c>
      <c r="G344" s="62"/>
    </row>
    <row r="345" spans="1:7" s="2" customFormat="1" x14ac:dyDescent="0.25">
      <c r="A345" s="61"/>
      <c r="B345" s="29" t="s">
        <v>2</v>
      </c>
      <c r="C345" s="38">
        <v>0</v>
      </c>
      <c r="D345" s="38">
        <v>0</v>
      </c>
      <c r="E345" s="38">
        <v>0</v>
      </c>
      <c r="F345" s="38">
        <v>0</v>
      </c>
      <c r="G345" s="62"/>
    </row>
    <row r="346" spans="1:7" s="2" customFormat="1" x14ac:dyDescent="0.25">
      <c r="A346" s="61"/>
      <c r="B346" s="29" t="s">
        <v>3</v>
      </c>
      <c r="C346" s="38">
        <v>304.5</v>
      </c>
      <c r="D346" s="38">
        <v>304.5</v>
      </c>
      <c r="E346" s="38">
        <v>304.5</v>
      </c>
      <c r="F346" s="38">
        <v>304.5</v>
      </c>
      <c r="G346" s="62"/>
    </row>
    <row r="347" spans="1:7" s="2" customFormat="1" x14ac:dyDescent="0.25">
      <c r="A347" s="63"/>
      <c r="B347" s="29" t="s">
        <v>6</v>
      </c>
      <c r="C347" s="38">
        <v>0</v>
      </c>
      <c r="D347" s="38">
        <v>0</v>
      </c>
      <c r="E347" s="38">
        <v>0</v>
      </c>
      <c r="F347" s="38">
        <v>0</v>
      </c>
      <c r="G347" s="62"/>
    </row>
    <row r="348" spans="1:7" s="2" customFormat="1" ht="31.5" customHeight="1" x14ac:dyDescent="0.25">
      <c r="A348" s="61" t="s">
        <v>298</v>
      </c>
      <c r="B348" s="19" t="s">
        <v>106</v>
      </c>
      <c r="C348" s="33">
        <f>C349+C350+C352+C353</f>
        <v>3088</v>
      </c>
      <c r="D348" s="33">
        <f t="shared" ref="D348:F348" si="152">D349+D350+D352+D353</f>
        <v>3088</v>
      </c>
      <c r="E348" s="33">
        <f t="shared" ref="E348" si="153">E349+E350+E352+E353</f>
        <v>3088</v>
      </c>
      <c r="F348" s="33">
        <f t="shared" si="152"/>
        <v>3088</v>
      </c>
      <c r="G348" s="60" t="s">
        <v>367</v>
      </c>
    </row>
    <row r="349" spans="1:7" s="2" customFormat="1" x14ac:dyDescent="0.25">
      <c r="A349" s="61"/>
      <c r="B349" s="29" t="s">
        <v>7</v>
      </c>
      <c r="C349" s="38">
        <v>0</v>
      </c>
      <c r="D349" s="38">
        <v>0</v>
      </c>
      <c r="E349" s="38">
        <v>0</v>
      </c>
      <c r="F349" s="38">
        <v>0</v>
      </c>
      <c r="G349" s="62"/>
    </row>
    <row r="350" spans="1:7" s="2" customFormat="1" x14ac:dyDescent="0.25">
      <c r="A350" s="61"/>
      <c r="B350" s="29" t="s">
        <v>60</v>
      </c>
      <c r="C350" s="38">
        <v>2692</v>
      </c>
      <c r="D350" s="38">
        <v>2692</v>
      </c>
      <c r="E350" s="38">
        <v>2692</v>
      </c>
      <c r="F350" s="38">
        <v>2692</v>
      </c>
      <c r="G350" s="62"/>
    </row>
    <row r="351" spans="1:7" s="2" customFormat="1" x14ac:dyDescent="0.25">
      <c r="A351" s="61"/>
      <c r="B351" s="18" t="s">
        <v>259</v>
      </c>
      <c r="C351" s="38">
        <v>2692</v>
      </c>
      <c r="D351" s="38">
        <v>2692</v>
      </c>
      <c r="E351" s="38">
        <v>2692</v>
      </c>
      <c r="F351" s="38">
        <v>2692</v>
      </c>
      <c r="G351" s="62"/>
    </row>
    <row r="352" spans="1:7" s="2" customFormat="1" x14ac:dyDescent="0.25">
      <c r="A352" s="61"/>
      <c r="B352" s="29" t="s">
        <v>3</v>
      </c>
      <c r="C352" s="38">
        <v>396</v>
      </c>
      <c r="D352" s="38">
        <v>396</v>
      </c>
      <c r="E352" s="38">
        <v>396</v>
      </c>
      <c r="F352" s="38">
        <v>396</v>
      </c>
      <c r="G352" s="62"/>
    </row>
    <row r="353" spans="1:7" s="2" customFormat="1" x14ac:dyDescent="0.25">
      <c r="A353" s="63"/>
      <c r="B353" s="29" t="s">
        <v>6</v>
      </c>
      <c r="C353" s="38">
        <v>0</v>
      </c>
      <c r="D353" s="38">
        <v>0</v>
      </c>
      <c r="E353" s="38">
        <v>0</v>
      </c>
      <c r="F353" s="38">
        <v>0</v>
      </c>
      <c r="G353" s="62"/>
    </row>
    <row r="354" spans="1:7" s="2" customFormat="1" ht="78" x14ac:dyDescent="0.25">
      <c r="A354" s="61" t="s">
        <v>299</v>
      </c>
      <c r="B354" s="18" t="s">
        <v>115</v>
      </c>
      <c r="C354" s="38">
        <f>C355+C356+C357+C359</f>
        <v>2863</v>
      </c>
      <c r="D354" s="38">
        <f t="shared" ref="D354:F354" si="154">D355+D356+D357+D359</f>
        <v>2863</v>
      </c>
      <c r="E354" s="38">
        <f t="shared" ref="E354" si="155">E355+E356+E357+E359</f>
        <v>2863</v>
      </c>
      <c r="F354" s="38">
        <f t="shared" si="154"/>
        <v>2496.4</v>
      </c>
      <c r="G354" s="60" t="s">
        <v>371</v>
      </c>
    </row>
    <row r="355" spans="1:7" s="2" customFormat="1" x14ac:dyDescent="0.25">
      <c r="A355" s="61"/>
      <c r="B355" s="29" t="s">
        <v>7</v>
      </c>
      <c r="C355" s="38">
        <v>0</v>
      </c>
      <c r="D355" s="38">
        <v>0</v>
      </c>
      <c r="E355" s="38">
        <v>0</v>
      </c>
      <c r="F355" s="38">
        <v>0</v>
      </c>
      <c r="G355" s="60"/>
    </row>
    <row r="356" spans="1:7" s="2" customFormat="1" x14ac:dyDescent="0.25">
      <c r="A356" s="61"/>
      <c r="B356" s="29" t="s">
        <v>2</v>
      </c>
      <c r="C356" s="38">
        <v>0</v>
      </c>
      <c r="D356" s="38">
        <v>0</v>
      </c>
      <c r="E356" s="38">
        <v>0</v>
      </c>
      <c r="F356" s="38">
        <v>0</v>
      </c>
      <c r="G356" s="60"/>
    </row>
    <row r="357" spans="1:7" s="2" customFormat="1" x14ac:dyDescent="0.25">
      <c r="A357" s="61"/>
      <c r="B357" s="29" t="s">
        <v>111</v>
      </c>
      <c r="C357" s="38">
        <v>2863</v>
      </c>
      <c r="D357" s="38">
        <v>2863</v>
      </c>
      <c r="E357" s="38">
        <v>2863</v>
      </c>
      <c r="F357" s="38">
        <v>2496.4</v>
      </c>
      <c r="G357" s="60"/>
    </row>
    <row r="358" spans="1:7" s="2" customFormat="1" x14ac:dyDescent="0.25">
      <c r="A358" s="61"/>
      <c r="B358" s="18" t="s">
        <v>97</v>
      </c>
      <c r="C358" s="38">
        <v>366.6</v>
      </c>
      <c r="D358" s="38">
        <v>366.6</v>
      </c>
      <c r="E358" s="38">
        <v>366.6</v>
      </c>
      <c r="F358" s="38">
        <v>0</v>
      </c>
      <c r="G358" s="60"/>
    </row>
    <row r="359" spans="1:7" s="2" customFormat="1" x14ac:dyDescent="0.25">
      <c r="A359" s="63"/>
      <c r="B359" s="29" t="s">
        <v>6</v>
      </c>
      <c r="C359" s="38">
        <v>0</v>
      </c>
      <c r="D359" s="38">
        <v>0</v>
      </c>
      <c r="E359" s="38">
        <v>0</v>
      </c>
      <c r="F359" s="38">
        <v>0</v>
      </c>
      <c r="G359" s="60"/>
    </row>
    <row r="360" spans="1:7" s="2" customFormat="1" ht="46.8" x14ac:dyDescent="0.25">
      <c r="A360" s="61" t="s">
        <v>300</v>
      </c>
      <c r="B360" s="39" t="s">
        <v>295</v>
      </c>
      <c r="C360" s="38">
        <f>C361+C362+C364+C366</f>
        <v>19253.100000000002</v>
      </c>
      <c r="D360" s="38">
        <f t="shared" ref="D360:F360" si="156">D361+D362+D364+D366</f>
        <v>19253.100000000002</v>
      </c>
      <c r="E360" s="38">
        <f t="shared" ref="E360" si="157">E361+E362+E364+E366</f>
        <v>19253.100000000002</v>
      </c>
      <c r="F360" s="38">
        <f t="shared" si="156"/>
        <v>0</v>
      </c>
      <c r="G360" s="60" t="s">
        <v>348</v>
      </c>
    </row>
    <row r="361" spans="1:7" s="2" customFormat="1" x14ac:dyDescent="0.25">
      <c r="A361" s="61"/>
      <c r="B361" s="29" t="s">
        <v>7</v>
      </c>
      <c r="C361" s="38">
        <v>0</v>
      </c>
      <c r="D361" s="38">
        <v>0</v>
      </c>
      <c r="E361" s="38">
        <v>0</v>
      </c>
      <c r="F361" s="38">
        <v>0</v>
      </c>
      <c r="G361" s="62"/>
    </row>
    <row r="362" spans="1:7" s="2" customFormat="1" x14ac:dyDescent="0.25">
      <c r="A362" s="61"/>
      <c r="B362" s="29" t="s">
        <v>60</v>
      </c>
      <c r="C362" s="38">
        <v>18290.400000000001</v>
      </c>
      <c r="D362" s="38">
        <v>18290.400000000001</v>
      </c>
      <c r="E362" s="38">
        <v>18290.400000000001</v>
      </c>
      <c r="F362" s="38">
        <v>0</v>
      </c>
      <c r="G362" s="62"/>
    </row>
    <row r="363" spans="1:7" s="2" customFormat="1" x14ac:dyDescent="0.25">
      <c r="A363" s="61"/>
      <c r="B363" s="18" t="s">
        <v>97</v>
      </c>
      <c r="C363" s="38">
        <v>18290.400000000001</v>
      </c>
      <c r="D363" s="38">
        <v>18290.400000000001</v>
      </c>
      <c r="E363" s="38">
        <v>18290.400000000001</v>
      </c>
      <c r="F363" s="38">
        <v>0</v>
      </c>
      <c r="G363" s="62"/>
    </row>
    <row r="364" spans="1:7" s="2" customFormat="1" x14ac:dyDescent="0.25">
      <c r="A364" s="61"/>
      <c r="B364" s="29" t="s">
        <v>111</v>
      </c>
      <c r="C364" s="38">
        <v>962.7</v>
      </c>
      <c r="D364" s="38">
        <v>962.7</v>
      </c>
      <c r="E364" s="38">
        <v>962.7</v>
      </c>
      <c r="F364" s="38">
        <v>0</v>
      </c>
      <c r="G364" s="62"/>
    </row>
    <row r="365" spans="1:7" s="2" customFormat="1" x14ac:dyDescent="0.25">
      <c r="A365" s="61"/>
      <c r="B365" s="18" t="s">
        <v>97</v>
      </c>
      <c r="C365" s="38">
        <v>962.7</v>
      </c>
      <c r="D365" s="38">
        <v>962.7</v>
      </c>
      <c r="E365" s="38">
        <v>962.7</v>
      </c>
      <c r="F365" s="38">
        <v>0</v>
      </c>
      <c r="G365" s="62"/>
    </row>
    <row r="366" spans="1:7" s="2" customFormat="1" x14ac:dyDescent="0.25">
      <c r="A366" s="61"/>
      <c r="B366" s="29" t="s">
        <v>6</v>
      </c>
      <c r="C366" s="38">
        <v>0</v>
      </c>
      <c r="D366" s="38">
        <v>0</v>
      </c>
      <c r="E366" s="38">
        <v>0</v>
      </c>
      <c r="F366" s="38">
        <v>0</v>
      </c>
      <c r="G366" s="62"/>
    </row>
    <row r="367" spans="1:7" s="2" customFormat="1" ht="50.25" customHeight="1" x14ac:dyDescent="0.25">
      <c r="A367" s="61" t="s">
        <v>301</v>
      </c>
      <c r="B367" s="18" t="s">
        <v>296</v>
      </c>
      <c r="C367" s="38">
        <f>C368+C369+C370+C372</f>
        <v>79.5</v>
      </c>
      <c r="D367" s="38">
        <f t="shared" ref="D367:F367" si="158">D368+D369+D370+D372</f>
        <v>79.5</v>
      </c>
      <c r="E367" s="38">
        <f t="shared" ref="E367" si="159">E368+E369+E370+E372</f>
        <v>79.5</v>
      </c>
      <c r="F367" s="38">
        <f t="shared" si="158"/>
        <v>0</v>
      </c>
      <c r="G367" s="60" t="s">
        <v>348</v>
      </c>
    </row>
    <row r="368" spans="1:7" s="2" customFormat="1" x14ac:dyDescent="0.25">
      <c r="A368" s="61"/>
      <c r="B368" s="29" t="s">
        <v>7</v>
      </c>
      <c r="C368" s="38">
        <v>0</v>
      </c>
      <c r="D368" s="38">
        <v>0</v>
      </c>
      <c r="E368" s="38">
        <v>0</v>
      </c>
      <c r="F368" s="38">
        <v>0</v>
      </c>
      <c r="G368" s="62"/>
    </row>
    <row r="369" spans="1:7" s="2" customFormat="1" x14ac:dyDescent="0.25">
      <c r="A369" s="61"/>
      <c r="B369" s="29" t="s">
        <v>2</v>
      </c>
      <c r="C369" s="38">
        <v>0</v>
      </c>
      <c r="D369" s="38">
        <v>0</v>
      </c>
      <c r="E369" s="38">
        <v>0</v>
      </c>
      <c r="F369" s="38">
        <v>0</v>
      </c>
      <c r="G369" s="62"/>
    </row>
    <row r="370" spans="1:7" s="2" customFormat="1" x14ac:dyDescent="0.25">
      <c r="A370" s="61"/>
      <c r="B370" s="29" t="s">
        <v>111</v>
      </c>
      <c r="C370" s="38">
        <v>79.5</v>
      </c>
      <c r="D370" s="38">
        <v>79.5</v>
      </c>
      <c r="E370" s="38">
        <v>79.5</v>
      </c>
      <c r="F370" s="38">
        <v>0</v>
      </c>
      <c r="G370" s="62"/>
    </row>
    <row r="371" spans="1:7" s="2" customFormat="1" x14ac:dyDescent="0.25">
      <c r="A371" s="61"/>
      <c r="B371" s="18" t="s">
        <v>97</v>
      </c>
      <c r="C371" s="38">
        <v>79.5</v>
      </c>
      <c r="D371" s="38">
        <v>79.5</v>
      </c>
      <c r="E371" s="38">
        <v>79.5</v>
      </c>
      <c r="F371" s="38">
        <v>0</v>
      </c>
      <c r="G371" s="62"/>
    </row>
    <row r="372" spans="1:7" s="2" customFormat="1" x14ac:dyDescent="0.25">
      <c r="A372" s="61"/>
      <c r="B372" s="29" t="s">
        <v>6</v>
      </c>
      <c r="C372" s="38">
        <v>0</v>
      </c>
      <c r="D372" s="38">
        <v>0</v>
      </c>
      <c r="E372" s="38">
        <v>0</v>
      </c>
      <c r="F372" s="38">
        <v>0</v>
      </c>
      <c r="G372" s="62"/>
    </row>
    <row r="373" spans="1:7" s="2" customFormat="1" ht="32.25" customHeight="1" x14ac:dyDescent="0.25">
      <c r="A373" s="61" t="s">
        <v>302</v>
      </c>
      <c r="B373" s="40" t="s">
        <v>416</v>
      </c>
      <c r="C373" s="38">
        <f>C374+C375+C376+C378</f>
        <v>31.7</v>
      </c>
      <c r="D373" s="38">
        <f t="shared" ref="D373:F373" si="160">D374+D375+D376+D378</f>
        <v>31.7</v>
      </c>
      <c r="E373" s="38">
        <f t="shared" ref="E373" si="161">E374+E375+E376+E378</f>
        <v>31.7</v>
      </c>
      <c r="F373" s="38">
        <f t="shared" si="160"/>
        <v>0</v>
      </c>
      <c r="G373" s="60" t="s">
        <v>348</v>
      </c>
    </row>
    <row r="374" spans="1:7" s="2" customFormat="1" x14ac:dyDescent="0.25">
      <c r="A374" s="61"/>
      <c r="B374" s="29" t="s">
        <v>7</v>
      </c>
      <c r="C374" s="38">
        <v>0</v>
      </c>
      <c r="D374" s="38">
        <v>0</v>
      </c>
      <c r="E374" s="38">
        <v>0</v>
      </c>
      <c r="F374" s="38">
        <v>0</v>
      </c>
      <c r="G374" s="62"/>
    </row>
    <row r="375" spans="1:7" s="2" customFormat="1" x14ac:dyDescent="0.25">
      <c r="A375" s="61"/>
      <c r="B375" s="29" t="s">
        <v>2</v>
      </c>
      <c r="C375" s="38">
        <v>0</v>
      </c>
      <c r="D375" s="38">
        <v>0</v>
      </c>
      <c r="E375" s="38">
        <v>0</v>
      </c>
      <c r="F375" s="38">
        <v>0</v>
      </c>
      <c r="G375" s="62"/>
    </row>
    <row r="376" spans="1:7" s="2" customFormat="1" x14ac:dyDescent="0.25">
      <c r="A376" s="61"/>
      <c r="B376" s="29" t="s">
        <v>111</v>
      </c>
      <c r="C376" s="38">
        <v>31.7</v>
      </c>
      <c r="D376" s="38">
        <v>31.7</v>
      </c>
      <c r="E376" s="38">
        <v>31.7</v>
      </c>
      <c r="F376" s="38">
        <v>0</v>
      </c>
      <c r="G376" s="62"/>
    </row>
    <row r="377" spans="1:7" s="2" customFormat="1" x14ac:dyDescent="0.25">
      <c r="A377" s="61"/>
      <c r="B377" s="18" t="s">
        <v>97</v>
      </c>
      <c r="C377" s="38">
        <v>31.7</v>
      </c>
      <c r="D377" s="38">
        <v>31.7</v>
      </c>
      <c r="E377" s="38">
        <v>31.7</v>
      </c>
      <c r="F377" s="38">
        <v>0</v>
      </c>
      <c r="G377" s="62"/>
    </row>
    <row r="378" spans="1:7" s="2" customFormat="1" x14ac:dyDescent="0.25">
      <c r="A378" s="61"/>
      <c r="B378" s="29" t="s">
        <v>6</v>
      </c>
      <c r="C378" s="38">
        <v>0</v>
      </c>
      <c r="D378" s="38">
        <v>0</v>
      </c>
      <c r="E378" s="38">
        <v>0</v>
      </c>
      <c r="F378" s="38">
        <v>0</v>
      </c>
      <c r="G378" s="62"/>
    </row>
    <row r="379" spans="1:7" s="2" customFormat="1" ht="33" customHeight="1" x14ac:dyDescent="0.25">
      <c r="A379" s="61" t="s">
        <v>305</v>
      </c>
      <c r="B379" s="40" t="s">
        <v>417</v>
      </c>
      <c r="C379" s="38">
        <f>C380+C381+C382+C384</f>
        <v>7.8</v>
      </c>
      <c r="D379" s="38">
        <f t="shared" ref="D379:E379" si="162">D380+D381+D382+D384</f>
        <v>7.8</v>
      </c>
      <c r="E379" s="38">
        <f t="shared" si="162"/>
        <v>7.8</v>
      </c>
      <c r="F379" s="38">
        <f t="shared" ref="F379" si="163">F380+F381+F382+F384</f>
        <v>0</v>
      </c>
      <c r="G379" s="60" t="s">
        <v>348</v>
      </c>
    </row>
    <row r="380" spans="1:7" s="2" customFormat="1" x14ac:dyDescent="0.25">
      <c r="A380" s="61"/>
      <c r="B380" s="29" t="s">
        <v>7</v>
      </c>
      <c r="C380" s="38">
        <v>0</v>
      </c>
      <c r="D380" s="38">
        <v>0</v>
      </c>
      <c r="E380" s="38">
        <v>0</v>
      </c>
      <c r="F380" s="38">
        <v>0</v>
      </c>
      <c r="G380" s="62"/>
    </row>
    <row r="381" spans="1:7" s="2" customFormat="1" x14ac:dyDescent="0.25">
      <c r="A381" s="61"/>
      <c r="B381" s="29" t="s">
        <v>2</v>
      </c>
      <c r="C381" s="38">
        <v>0</v>
      </c>
      <c r="D381" s="38">
        <v>0</v>
      </c>
      <c r="E381" s="38">
        <v>0</v>
      </c>
      <c r="F381" s="38">
        <v>0</v>
      </c>
      <c r="G381" s="62"/>
    </row>
    <row r="382" spans="1:7" s="2" customFormat="1" x14ac:dyDescent="0.25">
      <c r="A382" s="61"/>
      <c r="B382" s="29" t="s">
        <v>111</v>
      </c>
      <c r="C382" s="38">
        <v>7.8</v>
      </c>
      <c r="D382" s="38">
        <v>7.8</v>
      </c>
      <c r="E382" s="38">
        <v>7.8</v>
      </c>
      <c r="F382" s="38">
        <v>0</v>
      </c>
      <c r="G382" s="62"/>
    </row>
    <row r="383" spans="1:7" s="2" customFormat="1" x14ac:dyDescent="0.25">
      <c r="A383" s="61"/>
      <c r="B383" s="18" t="s">
        <v>97</v>
      </c>
      <c r="C383" s="38">
        <v>7.8</v>
      </c>
      <c r="D383" s="38">
        <v>7.8</v>
      </c>
      <c r="E383" s="38">
        <v>7.8</v>
      </c>
      <c r="F383" s="38">
        <v>0</v>
      </c>
      <c r="G383" s="62"/>
    </row>
    <row r="384" spans="1:7" s="2" customFormat="1" x14ac:dyDescent="0.25">
      <c r="A384" s="61"/>
      <c r="B384" s="29" t="s">
        <v>6</v>
      </c>
      <c r="C384" s="38">
        <v>0</v>
      </c>
      <c r="D384" s="38">
        <v>0</v>
      </c>
      <c r="E384" s="38">
        <v>0</v>
      </c>
      <c r="F384" s="38">
        <v>0</v>
      </c>
      <c r="G384" s="62"/>
    </row>
    <row r="385" spans="1:7" s="2" customFormat="1" ht="62.4" x14ac:dyDescent="0.25">
      <c r="A385" s="61" t="s">
        <v>306</v>
      </c>
      <c r="B385" s="18" t="s">
        <v>304</v>
      </c>
      <c r="C385" s="38">
        <f>C386+C387+C388+C390</f>
        <v>1053.9000000000001</v>
      </c>
      <c r="D385" s="38">
        <f t="shared" ref="D385:E385" si="164">D386+D387+D388+D390</f>
        <v>1053.9000000000001</v>
      </c>
      <c r="E385" s="38">
        <f t="shared" si="164"/>
        <v>1053.9000000000001</v>
      </c>
      <c r="F385" s="38">
        <f t="shared" ref="F385" si="165">F386+F387+F388+F390</f>
        <v>0</v>
      </c>
      <c r="G385" s="60" t="s">
        <v>348</v>
      </c>
    </row>
    <row r="386" spans="1:7" s="2" customFormat="1" x14ac:dyDescent="0.25">
      <c r="A386" s="61"/>
      <c r="B386" s="29" t="s">
        <v>7</v>
      </c>
      <c r="C386" s="38">
        <v>0</v>
      </c>
      <c r="D386" s="38">
        <v>0</v>
      </c>
      <c r="E386" s="38">
        <v>0</v>
      </c>
      <c r="F386" s="38">
        <v>0</v>
      </c>
      <c r="G386" s="62"/>
    </row>
    <row r="387" spans="1:7" s="2" customFormat="1" x14ac:dyDescent="0.25">
      <c r="A387" s="61"/>
      <c r="B387" s="29" t="s">
        <v>2</v>
      </c>
      <c r="C387" s="38">
        <v>0</v>
      </c>
      <c r="D387" s="38">
        <v>0</v>
      </c>
      <c r="E387" s="38">
        <v>0</v>
      </c>
      <c r="F387" s="38">
        <v>0</v>
      </c>
      <c r="G387" s="62"/>
    </row>
    <row r="388" spans="1:7" s="2" customFormat="1" x14ac:dyDescent="0.25">
      <c r="A388" s="61"/>
      <c r="B388" s="29" t="s">
        <v>111</v>
      </c>
      <c r="C388" s="38">
        <v>1053.9000000000001</v>
      </c>
      <c r="D388" s="38">
        <v>1053.9000000000001</v>
      </c>
      <c r="E388" s="38">
        <v>1053.9000000000001</v>
      </c>
      <c r="F388" s="38">
        <v>0</v>
      </c>
      <c r="G388" s="62"/>
    </row>
    <row r="389" spans="1:7" s="2" customFormat="1" x14ac:dyDescent="0.25">
      <c r="A389" s="61"/>
      <c r="B389" s="18" t="s">
        <v>97</v>
      </c>
      <c r="C389" s="38">
        <v>1053.9000000000001</v>
      </c>
      <c r="D389" s="38">
        <v>1053.9000000000001</v>
      </c>
      <c r="E389" s="38">
        <v>1053.9000000000001</v>
      </c>
      <c r="F389" s="38">
        <v>0</v>
      </c>
      <c r="G389" s="62"/>
    </row>
    <row r="390" spans="1:7" s="2" customFormat="1" x14ac:dyDescent="0.25">
      <c r="A390" s="61"/>
      <c r="B390" s="29" t="s">
        <v>6</v>
      </c>
      <c r="C390" s="38">
        <v>0</v>
      </c>
      <c r="D390" s="38">
        <v>0</v>
      </c>
      <c r="E390" s="38">
        <v>0</v>
      </c>
      <c r="F390" s="38">
        <v>0</v>
      </c>
      <c r="G390" s="62"/>
    </row>
    <row r="391" spans="1:7" s="2" customFormat="1" ht="31.2" x14ac:dyDescent="0.25">
      <c r="A391" s="61" t="s">
        <v>308</v>
      </c>
      <c r="B391" s="18" t="s">
        <v>127</v>
      </c>
      <c r="C391" s="38">
        <f>C392+C393+C394+C396</f>
        <v>92.2</v>
      </c>
      <c r="D391" s="38">
        <f t="shared" ref="D391:F391" si="166">D392+D393+D394+D396</f>
        <v>92.2</v>
      </c>
      <c r="E391" s="38">
        <f t="shared" ref="E391" si="167">E392+E393+E394+E396</f>
        <v>92.2</v>
      </c>
      <c r="F391" s="38">
        <f t="shared" si="166"/>
        <v>0</v>
      </c>
      <c r="G391" s="60" t="s">
        <v>348</v>
      </c>
    </row>
    <row r="392" spans="1:7" s="2" customFormat="1" x14ac:dyDescent="0.25">
      <c r="A392" s="61"/>
      <c r="B392" s="29" t="s">
        <v>7</v>
      </c>
      <c r="C392" s="38">
        <v>0</v>
      </c>
      <c r="D392" s="38">
        <v>0</v>
      </c>
      <c r="E392" s="38">
        <v>0</v>
      </c>
      <c r="F392" s="38">
        <v>0</v>
      </c>
      <c r="G392" s="62"/>
    </row>
    <row r="393" spans="1:7" s="2" customFormat="1" x14ac:dyDescent="0.25">
      <c r="A393" s="61"/>
      <c r="B393" s="29" t="s">
        <v>2</v>
      </c>
      <c r="C393" s="38">
        <v>0</v>
      </c>
      <c r="D393" s="38">
        <v>0</v>
      </c>
      <c r="E393" s="38">
        <v>0</v>
      </c>
      <c r="F393" s="38">
        <v>0</v>
      </c>
      <c r="G393" s="62"/>
    </row>
    <row r="394" spans="1:7" s="2" customFormat="1" x14ac:dyDescent="0.25">
      <c r="A394" s="61"/>
      <c r="B394" s="29" t="s">
        <v>111</v>
      </c>
      <c r="C394" s="38">
        <v>92.2</v>
      </c>
      <c r="D394" s="38">
        <v>92.2</v>
      </c>
      <c r="E394" s="38">
        <v>92.2</v>
      </c>
      <c r="F394" s="38">
        <v>0</v>
      </c>
      <c r="G394" s="62"/>
    </row>
    <row r="395" spans="1:7" s="2" customFormat="1" x14ac:dyDescent="0.25">
      <c r="A395" s="61"/>
      <c r="B395" s="18" t="s">
        <v>97</v>
      </c>
      <c r="C395" s="38">
        <v>92.2</v>
      </c>
      <c r="D395" s="38">
        <v>92.2</v>
      </c>
      <c r="E395" s="38">
        <v>92.2</v>
      </c>
      <c r="F395" s="38">
        <v>0</v>
      </c>
      <c r="G395" s="62"/>
    </row>
    <row r="396" spans="1:7" s="2" customFormat="1" x14ac:dyDescent="0.25">
      <c r="A396" s="61"/>
      <c r="B396" s="29" t="s">
        <v>6</v>
      </c>
      <c r="C396" s="38">
        <v>0</v>
      </c>
      <c r="D396" s="38">
        <v>0</v>
      </c>
      <c r="E396" s="38">
        <v>0</v>
      </c>
      <c r="F396" s="38">
        <v>0</v>
      </c>
      <c r="G396" s="62"/>
    </row>
    <row r="397" spans="1:7" s="2" customFormat="1" ht="31.2" x14ac:dyDescent="0.25">
      <c r="A397" s="61" t="s">
        <v>309</v>
      </c>
      <c r="B397" s="18" t="s">
        <v>307</v>
      </c>
      <c r="C397" s="38">
        <f>C398+C399+C401+C403</f>
        <v>1186.7</v>
      </c>
      <c r="D397" s="38">
        <f t="shared" ref="D397:F397" si="168">D398+D399+D401+D403</f>
        <v>1186.7</v>
      </c>
      <c r="E397" s="38">
        <f t="shared" ref="E397" si="169">E398+E399+E401+E403</f>
        <v>1186.7</v>
      </c>
      <c r="F397" s="38">
        <f t="shared" si="168"/>
        <v>0</v>
      </c>
      <c r="G397" s="66" t="s">
        <v>348</v>
      </c>
    </row>
    <row r="398" spans="1:7" s="2" customFormat="1" x14ac:dyDescent="0.25">
      <c r="A398" s="61"/>
      <c r="B398" s="29" t="s">
        <v>7</v>
      </c>
      <c r="C398" s="38">
        <v>0</v>
      </c>
      <c r="D398" s="38">
        <v>0</v>
      </c>
      <c r="E398" s="38">
        <v>0</v>
      </c>
      <c r="F398" s="38">
        <v>0</v>
      </c>
      <c r="G398" s="81"/>
    </row>
    <row r="399" spans="1:7" s="2" customFormat="1" x14ac:dyDescent="0.25">
      <c r="A399" s="61"/>
      <c r="B399" s="29" t="s">
        <v>60</v>
      </c>
      <c r="C399" s="38">
        <v>619.70000000000005</v>
      </c>
      <c r="D399" s="38">
        <v>619.70000000000005</v>
      </c>
      <c r="E399" s="38">
        <v>619.70000000000005</v>
      </c>
      <c r="F399" s="38">
        <v>0</v>
      </c>
      <c r="G399" s="81"/>
    </row>
    <row r="400" spans="1:7" s="2" customFormat="1" x14ac:dyDescent="0.25">
      <c r="A400" s="61"/>
      <c r="B400" s="18" t="s">
        <v>97</v>
      </c>
      <c r="C400" s="38">
        <v>619.70000000000005</v>
      </c>
      <c r="D400" s="38">
        <v>619.70000000000005</v>
      </c>
      <c r="E400" s="38">
        <v>619.70000000000005</v>
      </c>
      <c r="F400" s="38">
        <v>0</v>
      </c>
      <c r="G400" s="81"/>
    </row>
    <row r="401" spans="1:7" s="2" customFormat="1" x14ac:dyDescent="0.25">
      <c r="A401" s="61"/>
      <c r="B401" s="29" t="s">
        <v>111</v>
      </c>
      <c r="C401" s="38">
        <v>567</v>
      </c>
      <c r="D401" s="38">
        <v>567</v>
      </c>
      <c r="E401" s="38">
        <v>567</v>
      </c>
      <c r="F401" s="38">
        <v>0</v>
      </c>
      <c r="G401" s="81"/>
    </row>
    <row r="402" spans="1:7" s="2" customFormat="1" x14ac:dyDescent="0.25">
      <c r="A402" s="61"/>
      <c r="B402" s="18" t="s">
        <v>97</v>
      </c>
      <c r="C402" s="38">
        <v>567</v>
      </c>
      <c r="D402" s="38">
        <v>567</v>
      </c>
      <c r="E402" s="38">
        <v>567</v>
      </c>
      <c r="F402" s="38">
        <v>0</v>
      </c>
      <c r="G402" s="81"/>
    </row>
    <row r="403" spans="1:7" s="2" customFormat="1" x14ac:dyDescent="0.25">
      <c r="A403" s="61"/>
      <c r="B403" s="29" t="s">
        <v>6</v>
      </c>
      <c r="C403" s="38">
        <v>0</v>
      </c>
      <c r="D403" s="38">
        <v>0</v>
      </c>
      <c r="E403" s="38">
        <v>0</v>
      </c>
      <c r="F403" s="38">
        <v>0</v>
      </c>
      <c r="G403" s="82"/>
    </row>
    <row r="404" spans="1:7" s="2" customFormat="1" ht="46.8" x14ac:dyDescent="0.25">
      <c r="A404" s="61" t="s">
        <v>310</v>
      </c>
      <c r="B404" s="19" t="s">
        <v>431</v>
      </c>
      <c r="C404" s="33">
        <f>C406+C409</f>
        <v>25000</v>
      </c>
      <c r="D404" s="33">
        <f>D406+D409</f>
        <v>24999.9</v>
      </c>
      <c r="E404" s="33">
        <f>E406+E409</f>
        <v>24999.9</v>
      </c>
      <c r="F404" s="33">
        <f>F406+F409</f>
        <v>9420.2000000000007</v>
      </c>
      <c r="G404" s="60" t="s">
        <v>432</v>
      </c>
    </row>
    <row r="405" spans="1:7" s="2" customFormat="1" x14ac:dyDescent="0.25">
      <c r="A405" s="61"/>
      <c r="B405" s="29" t="s">
        <v>121</v>
      </c>
      <c r="C405" s="38">
        <v>0</v>
      </c>
      <c r="D405" s="38">
        <v>0</v>
      </c>
      <c r="E405" s="38">
        <v>0</v>
      </c>
      <c r="F405" s="38">
        <v>0</v>
      </c>
      <c r="G405" s="62"/>
    </row>
    <row r="406" spans="1:7" s="2" customFormat="1" x14ac:dyDescent="0.25">
      <c r="A406" s="61"/>
      <c r="B406" s="29" t="s">
        <v>60</v>
      </c>
      <c r="C406" s="38">
        <v>23141.4</v>
      </c>
      <c r="D406" s="38">
        <v>23141.4</v>
      </c>
      <c r="E406" s="38">
        <v>23141.4</v>
      </c>
      <c r="F406" s="38">
        <v>8045.7</v>
      </c>
      <c r="G406" s="62"/>
    </row>
    <row r="407" spans="1:7" s="2" customFormat="1" x14ac:dyDescent="0.25">
      <c r="A407" s="61"/>
      <c r="B407" s="18" t="s">
        <v>97</v>
      </c>
      <c r="C407" s="38">
        <v>15095.7</v>
      </c>
      <c r="D407" s="38">
        <v>15095.7</v>
      </c>
      <c r="E407" s="38">
        <v>15095.7</v>
      </c>
      <c r="F407" s="38">
        <v>0</v>
      </c>
      <c r="G407" s="62"/>
    </row>
    <row r="408" spans="1:7" s="2" customFormat="1" x14ac:dyDescent="0.25">
      <c r="A408" s="61"/>
      <c r="B408" s="18" t="s">
        <v>259</v>
      </c>
      <c r="C408" s="38">
        <v>8045.7</v>
      </c>
      <c r="D408" s="38">
        <v>8045.7</v>
      </c>
      <c r="E408" s="38">
        <v>8045.7</v>
      </c>
      <c r="F408" s="38">
        <v>0</v>
      </c>
      <c r="G408" s="62"/>
    </row>
    <row r="409" spans="1:7" s="2" customFormat="1" x14ac:dyDescent="0.25">
      <c r="A409" s="61"/>
      <c r="B409" s="29" t="s">
        <v>111</v>
      </c>
      <c r="C409" s="38">
        <v>1858.6</v>
      </c>
      <c r="D409" s="38">
        <v>1858.5</v>
      </c>
      <c r="E409" s="38">
        <v>1858.5</v>
      </c>
      <c r="F409" s="38">
        <v>1374.5</v>
      </c>
      <c r="G409" s="62"/>
    </row>
    <row r="410" spans="1:7" s="2" customFormat="1" x14ac:dyDescent="0.25">
      <c r="A410" s="61"/>
      <c r="B410" s="18" t="s">
        <v>97</v>
      </c>
      <c r="C410" s="38">
        <v>484</v>
      </c>
      <c r="D410" s="38">
        <v>484</v>
      </c>
      <c r="E410" s="38">
        <v>484</v>
      </c>
      <c r="F410" s="38">
        <v>0</v>
      </c>
      <c r="G410" s="62"/>
    </row>
    <row r="411" spans="1:7" s="2" customFormat="1" x14ac:dyDescent="0.25">
      <c r="A411" s="63"/>
      <c r="B411" s="29" t="s">
        <v>6</v>
      </c>
      <c r="C411" s="38">
        <v>0</v>
      </c>
      <c r="D411" s="38">
        <v>0</v>
      </c>
      <c r="E411" s="38">
        <v>0</v>
      </c>
      <c r="F411" s="38">
        <v>0</v>
      </c>
      <c r="G411" s="62"/>
    </row>
    <row r="412" spans="1:7" s="2" customFormat="1" ht="62.4" x14ac:dyDescent="0.25">
      <c r="A412" s="61" t="s">
        <v>311</v>
      </c>
      <c r="B412" s="18" t="s">
        <v>129</v>
      </c>
      <c r="C412" s="38">
        <f>C413+C414+C415+C417</f>
        <v>155</v>
      </c>
      <c r="D412" s="38">
        <f t="shared" ref="D412:F412" si="170">D413+D414+D415+D417</f>
        <v>155</v>
      </c>
      <c r="E412" s="38">
        <f t="shared" ref="E412" si="171">E413+E414+E415+E417</f>
        <v>155</v>
      </c>
      <c r="F412" s="38">
        <f t="shared" si="170"/>
        <v>0</v>
      </c>
      <c r="G412" s="60" t="s">
        <v>348</v>
      </c>
    </row>
    <row r="413" spans="1:7" s="2" customFormat="1" x14ac:dyDescent="0.25">
      <c r="A413" s="61"/>
      <c r="B413" s="29" t="s">
        <v>7</v>
      </c>
      <c r="C413" s="38">
        <v>0</v>
      </c>
      <c r="D413" s="38">
        <v>0</v>
      </c>
      <c r="E413" s="38">
        <v>0</v>
      </c>
      <c r="F413" s="38">
        <v>0</v>
      </c>
      <c r="G413" s="60"/>
    </row>
    <row r="414" spans="1:7" s="2" customFormat="1" x14ac:dyDescent="0.25">
      <c r="A414" s="61"/>
      <c r="B414" s="29" t="s">
        <v>2</v>
      </c>
      <c r="C414" s="38">
        <v>0</v>
      </c>
      <c r="D414" s="38">
        <v>0</v>
      </c>
      <c r="E414" s="38">
        <v>0</v>
      </c>
      <c r="F414" s="38">
        <v>0</v>
      </c>
      <c r="G414" s="60"/>
    </row>
    <row r="415" spans="1:7" s="2" customFormat="1" x14ac:dyDescent="0.25">
      <c r="A415" s="61"/>
      <c r="B415" s="29" t="s">
        <v>111</v>
      </c>
      <c r="C415" s="38">
        <v>155</v>
      </c>
      <c r="D415" s="38">
        <v>155</v>
      </c>
      <c r="E415" s="38">
        <v>155</v>
      </c>
      <c r="F415" s="38">
        <v>0</v>
      </c>
      <c r="G415" s="60"/>
    </row>
    <row r="416" spans="1:7" s="2" customFormat="1" x14ac:dyDescent="0.25">
      <c r="A416" s="61"/>
      <c r="B416" s="18" t="s">
        <v>97</v>
      </c>
      <c r="C416" s="38">
        <v>155</v>
      </c>
      <c r="D416" s="38">
        <v>155</v>
      </c>
      <c r="E416" s="38">
        <v>155</v>
      </c>
      <c r="F416" s="38">
        <v>0</v>
      </c>
      <c r="G416" s="60"/>
    </row>
    <row r="417" spans="1:7" s="2" customFormat="1" x14ac:dyDescent="0.25">
      <c r="A417" s="61"/>
      <c r="B417" s="29" t="s">
        <v>6</v>
      </c>
      <c r="C417" s="38">
        <v>0</v>
      </c>
      <c r="D417" s="38">
        <v>0</v>
      </c>
      <c r="E417" s="38">
        <v>0</v>
      </c>
      <c r="F417" s="38">
        <v>0</v>
      </c>
      <c r="G417" s="60"/>
    </row>
    <row r="418" spans="1:7" s="2" customFormat="1" ht="17.25" customHeight="1" x14ac:dyDescent="0.25">
      <c r="A418" s="61" t="s">
        <v>312</v>
      </c>
      <c r="B418" s="39" t="s">
        <v>294</v>
      </c>
      <c r="C418" s="38">
        <f>C419+C420+C422+C424</f>
        <v>9590.7999999999993</v>
      </c>
      <c r="D418" s="38">
        <f t="shared" ref="D418:F418" si="172">D419+D420+D422+D424</f>
        <v>9590.7999999999993</v>
      </c>
      <c r="E418" s="38">
        <f t="shared" ref="E418" si="173">E419+E420+E422+E424</f>
        <v>9590.7999999999993</v>
      </c>
      <c r="F418" s="38">
        <f t="shared" si="172"/>
        <v>0</v>
      </c>
      <c r="G418" s="60" t="s">
        <v>363</v>
      </c>
    </row>
    <row r="419" spans="1:7" s="2" customFormat="1" x14ac:dyDescent="0.25">
      <c r="A419" s="61"/>
      <c r="B419" s="29" t="s">
        <v>121</v>
      </c>
      <c r="C419" s="38">
        <v>0</v>
      </c>
      <c r="D419" s="38">
        <v>0</v>
      </c>
      <c r="E419" s="38">
        <v>0</v>
      </c>
      <c r="F419" s="38">
        <v>0</v>
      </c>
      <c r="G419" s="60"/>
    </row>
    <row r="420" spans="1:7" s="2" customFormat="1" x14ac:dyDescent="0.25">
      <c r="A420" s="61"/>
      <c r="B420" s="29" t="s">
        <v>60</v>
      </c>
      <c r="C420" s="38">
        <v>9111.2999999999993</v>
      </c>
      <c r="D420" s="38">
        <v>9111.2999999999993</v>
      </c>
      <c r="E420" s="38">
        <v>9111.2999999999993</v>
      </c>
      <c r="F420" s="38">
        <v>0</v>
      </c>
      <c r="G420" s="60"/>
    </row>
    <row r="421" spans="1:7" s="2" customFormat="1" x14ac:dyDescent="0.25">
      <c r="A421" s="61"/>
      <c r="B421" s="18" t="s">
        <v>97</v>
      </c>
      <c r="C421" s="38">
        <v>9111.2999999999993</v>
      </c>
      <c r="D421" s="38">
        <v>9111.2999999999993</v>
      </c>
      <c r="E421" s="38">
        <v>9111.2999999999993</v>
      </c>
      <c r="F421" s="38">
        <v>0</v>
      </c>
      <c r="G421" s="60"/>
    </row>
    <row r="422" spans="1:7" s="2" customFormat="1" x14ac:dyDescent="0.25">
      <c r="A422" s="61"/>
      <c r="B422" s="29" t="s">
        <v>111</v>
      </c>
      <c r="C422" s="38">
        <v>479.5</v>
      </c>
      <c r="D422" s="38">
        <v>479.5</v>
      </c>
      <c r="E422" s="38">
        <v>479.5</v>
      </c>
      <c r="F422" s="38">
        <v>0</v>
      </c>
      <c r="G422" s="60"/>
    </row>
    <row r="423" spans="1:7" s="2" customFormat="1" x14ac:dyDescent="0.25">
      <c r="A423" s="61"/>
      <c r="B423" s="18" t="s">
        <v>97</v>
      </c>
      <c r="C423" s="38">
        <v>479.5</v>
      </c>
      <c r="D423" s="38">
        <v>479.5</v>
      </c>
      <c r="E423" s="38">
        <v>479.5</v>
      </c>
      <c r="F423" s="38">
        <v>0</v>
      </c>
      <c r="G423" s="60"/>
    </row>
    <row r="424" spans="1:7" s="2" customFormat="1" x14ac:dyDescent="0.25">
      <c r="A424" s="63"/>
      <c r="B424" s="29" t="s">
        <v>6</v>
      </c>
      <c r="C424" s="38">
        <v>0</v>
      </c>
      <c r="D424" s="38">
        <v>0</v>
      </c>
      <c r="E424" s="38">
        <v>0</v>
      </c>
      <c r="F424" s="38">
        <v>0</v>
      </c>
      <c r="G424" s="60"/>
    </row>
    <row r="425" spans="1:7" s="2" customFormat="1" ht="46.8" x14ac:dyDescent="0.3">
      <c r="A425" s="61" t="s">
        <v>313</v>
      </c>
      <c r="B425" s="50" t="s">
        <v>10</v>
      </c>
      <c r="C425" s="38">
        <f>C426+C427+C428+C430</f>
        <v>1600.3</v>
      </c>
      <c r="D425" s="38">
        <f t="shared" ref="D425:F425" si="174">D426+D427+D428+D430</f>
        <v>1600.3</v>
      </c>
      <c r="E425" s="38">
        <f t="shared" ref="E425" si="175">E426+E427+E428+E430</f>
        <v>1600.3</v>
      </c>
      <c r="F425" s="38">
        <f t="shared" si="174"/>
        <v>0</v>
      </c>
      <c r="G425" s="60" t="s">
        <v>348</v>
      </c>
    </row>
    <row r="426" spans="1:7" s="2" customFormat="1" x14ac:dyDescent="0.25">
      <c r="A426" s="61"/>
      <c r="B426" s="29" t="s">
        <v>7</v>
      </c>
      <c r="C426" s="38">
        <v>0</v>
      </c>
      <c r="D426" s="38">
        <v>0</v>
      </c>
      <c r="E426" s="38">
        <v>0</v>
      </c>
      <c r="F426" s="38">
        <v>0</v>
      </c>
      <c r="G426" s="60"/>
    </row>
    <row r="427" spans="1:7" s="2" customFormat="1" x14ac:dyDescent="0.25">
      <c r="A427" s="61"/>
      <c r="B427" s="29" t="s">
        <v>2</v>
      </c>
      <c r="C427" s="38">
        <v>0</v>
      </c>
      <c r="D427" s="38">
        <v>0</v>
      </c>
      <c r="E427" s="38">
        <v>0</v>
      </c>
      <c r="F427" s="38">
        <v>0</v>
      </c>
      <c r="G427" s="60"/>
    </row>
    <row r="428" spans="1:7" s="2" customFormat="1" x14ac:dyDescent="0.25">
      <c r="A428" s="61"/>
      <c r="B428" s="29" t="s">
        <v>111</v>
      </c>
      <c r="C428" s="38">
        <v>1600.3</v>
      </c>
      <c r="D428" s="38">
        <v>1600.3</v>
      </c>
      <c r="E428" s="38">
        <v>1600.3</v>
      </c>
      <c r="F428" s="38">
        <v>0</v>
      </c>
      <c r="G428" s="60"/>
    </row>
    <row r="429" spans="1:7" s="2" customFormat="1" x14ac:dyDescent="0.25">
      <c r="A429" s="61"/>
      <c r="B429" s="18" t="s">
        <v>97</v>
      </c>
      <c r="C429" s="38">
        <v>1600.3</v>
      </c>
      <c r="D429" s="38">
        <v>1600.3</v>
      </c>
      <c r="E429" s="38">
        <v>1600.3</v>
      </c>
      <c r="F429" s="38">
        <v>0</v>
      </c>
      <c r="G429" s="60"/>
    </row>
    <row r="430" spans="1:7" s="2" customFormat="1" x14ac:dyDescent="0.25">
      <c r="A430" s="61"/>
      <c r="B430" s="29" t="s">
        <v>6</v>
      </c>
      <c r="C430" s="38">
        <v>0</v>
      </c>
      <c r="D430" s="38">
        <v>0</v>
      </c>
      <c r="E430" s="38">
        <v>0</v>
      </c>
      <c r="F430" s="38">
        <v>0</v>
      </c>
      <c r="G430" s="60"/>
    </row>
    <row r="431" spans="1:7" s="2" customFormat="1" ht="46.8" x14ac:dyDescent="0.25">
      <c r="A431" s="61" t="s">
        <v>314</v>
      </c>
      <c r="B431" s="40" t="s">
        <v>128</v>
      </c>
      <c r="C431" s="38">
        <f>C432+C433+C434+C436</f>
        <v>123.9</v>
      </c>
      <c r="D431" s="38">
        <f t="shared" ref="D431:F431" si="176">D432+D433+D434+D436</f>
        <v>123.9</v>
      </c>
      <c r="E431" s="38">
        <f t="shared" ref="E431" si="177">E432+E433+E434+E436</f>
        <v>123.9</v>
      </c>
      <c r="F431" s="38">
        <f t="shared" si="176"/>
        <v>0</v>
      </c>
      <c r="G431" s="60" t="s">
        <v>348</v>
      </c>
    </row>
    <row r="432" spans="1:7" s="2" customFormat="1" x14ac:dyDescent="0.25">
      <c r="A432" s="61"/>
      <c r="B432" s="29" t="s">
        <v>7</v>
      </c>
      <c r="C432" s="38">
        <v>0</v>
      </c>
      <c r="D432" s="38">
        <v>0</v>
      </c>
      <c r="E432" s="38">
        <v>0</v>
      </c>
      <c r="F432" s="38">
        <v>0</v>
      </c>
      <c r="G432" s="60"/>
    </row>
    <row r="433" spans="1:7" s="2" customFormat="1" x14ac:dyDescent="0.25">
      <c r="A433" s="61"/>
      <c r="B433" s="29" t="s">
        <v>2</v>
      </c>
      <c r="C433" s="38">
        <v>0</v>
      </c>
      <c r="D433" s="38">
        <v>0</v>
      </c>
      <c r="E433" s="38">
        <v>0</v>
      </c>
      <c r="F433" s="38">
        <v>0</v>
      </c>
      <c r="G433" s="60"/>
    </row>
    <row r="434" spans="1:7" s="2" customFormat="1" x14ac:dyDescent="0.25">
      <c r="A434" s="61"/>
      <c r="B434" s="29" t="s">
        <v>111</v>
      </c>
      <c r="C434" s="38">
        <v>123.9</v>
      </c>
      <c r="D434" s="38">
        <v>123.9</v>
      </c>
      <c r="E434" s="38">
        <v>123.9</v>
      </c>
      <c r="F434" s="38">
        <v>0</v>
      </c>
      <c r="G434" s="60"/>
    </row>
    <row r="435" spans="1:7" s="2" customFormat="1" x14ac:dyDescent="0.25">
      <c r="A435" s="61"/>
      <c r="B435" s="18" t="s">
        <v>97</v>
      </c>
      <c r="C435" s="38">
        <v>123.9</v>
      </c>
      <c r="D435" s="38">
        <v>123.9</v>
      </c>
      <c r="E435" s="38">
        <v>123.9</v>
      </c>
      <c r="F435" s="38">
        <v>0</v>
      </c>
      <c r="G435" s="60"/>
    </row>
    <row r="436" spans="1:7" s="2" customFormat="1" x14ac:dyDescent="0.25">
      <c r="A436" s="61"/>
      <c r="B436" s="29" t="s">
        <v>6</v>
      </c>
      <c r="C436" s="38">
        <v>0</v>
      </c>
      <c r="D436" s="38">
        <v>0</v>
      </c>
      <c r="E436" s="38">
        <v>0</v>
      </c>
      <c r="F436" s="38">
        <v>0</v>
      </c>
      <c r="G436" s="60"/>
    </row>
    <row r="437" spans="1:7" s="2" customFormat="1" ht="31.2" x14ac:dyDescent="0.25">
      <c r="A437" s="61" t="s">
        <v>315</v>
      </c>
      <c r="B437" s="18" t="s">
        <v>130</v>
      </c>
      <c r="C437" s="38">
        <f>C438+C439+C440+C442</f>
        <v>1187</v>
      </c>
      <c r="D437" s="38">
        <f t="shared" ref="D437:F437" si="178">D438+D439+D440+D442</f>
        <v>1187</v>
      </c>
      <c r="E437" s="38">
        <f t="shared" ref="E437" si="179">E438+E439+E440+E442</f>
        <v>1187</v>
      </c>
      <c r="F437" s="38">
        <f t="shared" si="178"/>
        <v>0</v>
      </c>
      <c r="G437" s="60" t="s">
        <v>406</v>
      </c>
    </row>
    <row r="438" spans="1:7" s="2" customFormat="1" x14ac:dyDescent="0.25">
      <c r="A438" s="61"/>
      <c r="B438" s="29" t="s">
        <v>7</v>
      </c>
      <c r="C438" s="38">
        <v>0</v>
      </c>
      <c r="D438" s="38">
        <v>0</v>
      </c>
      <c r="E438" s="38">
        <v>0</v>
      </c>
      <c r="F438" s="38">
        <v>0</v>
      </c>
      <c r="G438" s="60"/>
    </row>
    <row r="439" spans="1:7" s="2" customFormat="1" x14ac:dyDescent="0.25">
      <c r="A439" s="61"/>
      <c r="B439" s="29" t="s">
        <v>2</v>
      </c>
      <c r="C439" s="38">
        <v>0</v>
      </c>
      <c r="D439" s="38">
        <v>0</v>
      </c>
      <c r="E439" s="38">
        <v>0</v>
      </c>
      <c r="F439" s="38">
        <v>0</v>
      </c>
      <c r="G439" s="60"/>
    </row>
    <row r="440" spans="1:7" s="2" customFormat="1" x14ac:dyDescent="0.25">
      <c r="A440" s="61"/>
      <c r="B440" s="29" t="s">
        <v>111</v>
      </c>
      <c r="C440" s="38">
        <v>1187</v>
      </c>
      <c r="D440" s="38">
        <v>1187</v>
      </c>
      <c r="E440" s="38">
        <v>1187</v>
      </c>
      <c r="F440" s="38">
        <v>0</v>
      </c>
      <c r="G440" s="60"/>
    </row>
    <row r="441" spans="1:7" s="2" customFormat="1" x14ac:dyDescent="0.25">
      <c r="A441" s="61"/>
      <c r="B441" s="18" t="s">
        <v>97</v>
      </c>
      <c r="C441" s="38">
        <v>1187</v>
      </c>
      <c r="D441" s="38">
        <v>1187</v>
      </c>
      <c r="E441" s="38">
        <v>1187</v>
      </c>
      <c r="F441" s="38">
        <v>0</v>
      </c>
      <c r="G441" s="60"/>
    </row>
    <row r="442" spans="1:7" s="2" customFormat="1" x14ac:dyDescent="0.25">
      <c r="A442" s="61"/>
      <c r="B442" s="29" t="s">
        <v>6</v>
      </c>
      <c r="C442" s="38">
        <v>0</v>
      </c>
      <c r="D442" s="38">
        <v>0</v>
      </c>
      <c r="E442" s="38">
        <v>0</v>
      </c>
      <c r="F442" s="38">
        <v>0</v>
      </c>
      <c r="G442" s="60"/>
    </row>
    <row r="443" spans="1:7" s="2" customFormat="1" ht="31.2" x14ac:dyDescent="0.25">
      <c r="A443" s="61" t="s">
        <v>316</v>
      </c>
      <c r="B443" s="14" t="s">
        <v>144</v>
      </c>
      <c r="C443" s="38">
        <f>C444+C445+C446+C448</f>
        <v>2639.6</v>
      </c>
      <c r="D443" s="38">
        <f t="shared" ref="D443:F443" si="180">D444+D445+D446+D448</f>
        <v>2639.6</v>
      </c>
      <c r="E443" s="38">
        <f t="shared" ref="E443" si="181">E444+E445+E446+E448</f>
        <v>2639.6</v>
      </c>
      <c r="F443" s="38">
        <f t="shared" si="180"/>
        <v>0</v>
      </c>
      <c r="G443" s="60" t="s">
        <v>348</v>
      </c>
    </row>
    <row r="444" spans="1:7" s="2" customFormat="1" x14ac:dyDescent="0.25">
      <c r="A444" s="61"/>
      <c r="B444" s="29" t="s">
        <v>7</v>
      </c>
      <c r="C444" s="38">
        <v>0</v>
      </c>
      <c r="D444" s="38">
        <v>0</v>
      </c>
      <c r="E444" s="38">
        <v>0</v>
      </c>
      <c r="F444" s="38">
        <v>0</v>
      </c>
      <c r="G444" s="60"/>
    </row>
    <row r="445" spans="1:7" s="2" customFormat="1" x14ac:dyDescent="0.25">
      <c r="A445" s="61"/>
      <c r="B445" s="29" t="s">
        <v>2</v>
      </c>
      <c r="C445" s="38">
        <v>0</v>
      </c>
      <c r="D445" s="38">
        <v>0</v>
      </c>
      <c r="E445" s="38">
        <v>0</v>
      </c>
      <c r="F445" s="38">
        <v>0</v>
      </c>
      <c r="G445" s="60"/>
    </row>
    <row r="446" spans="1:7" s="2" customFormat="1" x14ac:dyDescent="0.25">
      <c r="A446" s="61"/>
      <c r="B446" s="29" t="s">
        <v>111</v>
      </c>
      <c r="C446" s="38">
        <v>2639.6</v>
      </c>
      <c r="D446" s="38">
        <v>2639.6</v>
      </c>
      <c r="E446" s="38">
        <v>2639.6</v>
      </c>
      <c r="F446" s="38">
        <v>0</v>
      </c>
      <c r="G446" s="60"/>
    </row>
    <row r="447" spans="1:7" s="2" customFormat="1" x14ac:dyDescent="0.25">
      <c r="A447" s="61"/>
      <c r="B447" s="18" t="s">
        <v>97</v>
      </c>
      <c r="C447" s="38">
        <v>2639.6</v>
      </c>
      <c r="D447" s="38">
        <v>2639.6</v>
      </c>
      <c r="E447" s="38">
        <v>2639.6</v>
      </c>
      <c r="F447" s="38">
        <v>0</v>
      </c>
      <c r="G447" s="60"/>
    </row>
    <row r="448" spans="1:7" s="2" customFormat="1" x14ac:dyDescent="0.25">
      <c r="A448" s="61"/>
      <c r="B448" s="29" t="s">
        <v>6</v>
      </c>
      <c r="C448" s="38">
        <v>0</v>
      </c>
      <c r="D448" s="38">
        <v>0</v>
      </c>
      <c r="E448" s="38">
        <v>0</v>
      </c>
      <c r="F448" s="38">
        <v>0</v>
      </c>
      <c r="G448" s="60"/>
    </row>
    <row r="449" spans="1:7" s="2" customFormat="1" ht="15.75" customHeight="1" x14ac:dyDescent="0.25">
      <c r="A449" s="61" t="s">
        <v>317</v>
      </c>
      <c r="B449" s="18" t="s">
        <v>126</v>
      </c>
      <c r="C449" s="33">
        <f>SUM(C450:C453)</f>
        <v>5540</v>
      </c>
      <c r="D449" s="33">
        <f>SUM(D450:D453)</f>
        <v>5540</v>
      </c>
      <c r="E449" s="33">
        <f>SUM(E450:E453)</f>
        <v>5540</v>
      </c>
      <c r="F449" s="33">
        <f>SUM(F450:F453)</f>
        <v>5540</v>
      </c>
      <c r="G449" s="60" t="s">
        <v>339</v>
      </c>
    </row>
    <row r="450" spans="1:7" s="2" customFormat="1" x14ac:dyDescent="0.25">
      <c r="A450" s="61"/>
      <c r="B450" s="29" t="s">
        <v>7</v>
      </c>
      <c r="C450" s="38">
        <v>0</v>
      </c>
      <c r="D450" s="38">
        <v>0</v>
      </c>
      <c r="E450" s="38">
        <v>0</v>
      </c>
      <c r="F450" s="38">
        <v>0</v>
      </c>
      <c r="G450" s="62"/>
    </row>
    <row r="451" spans="1:7" s="2" customFormat="1" x14ac:dyDescent="0.25">
      <c r="A451" s="61"/>
      <c r="B451" s="29" t="s">
        <v>2</v>
      </c>
      <c r="C451" s="38">
        <v>5000</v>
      </c>
      <c r="D451" s="38">
        <v>5000</v>
      </c>
      <c r="E451" s="38">
        <v>5000</v>
      </c>
      <c r="F451" s="38">
        <v>5000</v>
      </c>
      <c r="G451" s="62"/>
    </row>
    <row r="452" spans="1:7" s="2" customFormat="1" x14ac:dyDescent="0.25">
      <c r="A452" s="61"/>
      <c r="B452" s="29" t="s">
        <v>3</v>
      </c>
      <c r="C452" s="38">
        <v>540</v>
      </c>
      <c r="D452" s="38">
        <v>540</v>
      </c>
      <c r="E452" s="38">
        <v>540</v>
      </c>
      <c r="F452" s="38">
        <v>540</v>
      </c>
      <c r="G452" s="62"/>
    </row>
    <row r="453" spans="1:7" s="2" customFormat="1" x14ac:dyDescent="0.25">
      <c r="A453" s="63"/>
      <c r="B453" s="29" t="s">
        <v>6</v>
      </c>
      <c r="C453" s="33">
        <v>0</v>
      </c>
      <c r="D453" s="33">
        <v>0</v>
      </c>
      <c r="E453" s="33">
        <v>0</v>
      </c>
      <c r="F453" s="33">
        <v>0</v>
      </c>
      <c r="G453" s="62"/>
    </row>
    <row r="454" spans="1:7" s="2" customFormat="1" ht="46.8" x14ac:dyDescent="0.25">
      <c r="A454" s="51" t="s">
        <v>183</v>
      </c>
      <c r="B454" s="30" t="s">
        <v>29</v>
      </c>
      <c r="C454" s="47">
        <f>SUM(C455:C458)</f>
        <v>20400</v>
      </c>
      <c r="D454" s="47">
        <f>SUM(D455:D458)</f>
        <v>20355.8</v>
      </c>
      <c r="E454" s="47">
        <f>SUM(E455:E458)</f>
        <v>20355.8</v>
      </c>
      <c r="F454" s="47">
        <f>SUM(F455:F458)</f>
        <v>20355.8</v>
      </c>
      <c r="G454" s="66"/>
    </row>
    <row r="455" spans="1:7" s="2" customFormat="1" x14ac:dyDescent="0.25">
      <c r="A455" s="52"/>
      <c r="B455" s="29" t="s">
        <v>7</v>
      </c>
      <c r="C455" s="33">
        <f>C460</f>
        <v>0</v>
      </c>
      <c r="D455" s="33">
        <f t="shared" ref="D455:F455" si="182">D460</f>
        <v>0</v>
      </c>
      <c r="E455" s="33">
        <f t="shared" si="182"/>
        <v>0</v>
      </c>
      <c r="F455" s="33">
        <f t="shared" si="182"/>
        <v>0</v>
      </c>
      <c r="G455" s="81"/>
    </row>
    <row r="456" spans="1:7" s="2" customFormat="1" x14ac:dyDescent="0.25">
      <c r="A456" s="52"/>
      <c r="B456" s="29" t="s">
        <v>2</v>
      </c>
      <c r="C456" s="33">
        <f t="shared" ref="C456:F458" si="183">C461</f>
        <v>0</v>
      </c>
      <c r="D456" s="33">
        <f t="shared" si="183"/>
        <v>0</v>
      </c>
      <c r="E456" s="33">
        <f t="shared" si="183"/>
        <v>0</v>
      </c>
      <c r="F456" s="33">
        <f t="shared" si="183"/>
        <v>0</v>
      </c>
      <c r="G456" s="81"/>
    </row>
    <row r="457" spans="1:7" s="2" customFormat="1" x14ac:dyDescent="0.25">
      <c r="A457" s="52"/>
      <c r="B457" s="29" t="s">
        <v>3</v>
      </c>
      <c r="C457" s="33">
        <f t="shared" si="183"/>
        <v>400</v>
      </c>
      <c r="D457" s="33">
        <f t="shared" si="183"/>
        <v>355.8</v>
      </c>
      <c r="E457" s="33">
        <f t="shared" si="183"/>
        <v>355.8</v>
      </c>
      <c r="F457" s="33">
        <f t="shared" si="183"/>
        <v>355.8</v>
      </c>
      <c r="G457" s="81"/>
    </row>
    <row r="458" spans="1:7" s="2" customFormat="1" x14ac:dyDescent="0.25">
      <c r="A458" s="52"/>
      <c r="B458" s="29" t="s">
        <v>6</v>
      </c>
      <c r="C458" s="33">
        <f t="shared" si="183"/>
        <v>20000</v>
      </c>
      <c r="D458" s="33">
        <f t="shared" si="183"/>
        <v>20000</v>
      </c>
      <c r="E458" s="33">
        <f t="shared" si="183"/>
        <v>20000</v>
      </c>
      <c r="F458" s="33">
        <f t="shared" si="183"/>
        <v>20000</v>
      </c>
      <c r="G458" s="81"/>
    </row>
    <row r="459" spans="1:7" s="2" customFormat="1" x14ac:dyDescent="0.25">
      <c r="A459" s="53"/>
      <c r="B459" s="30" t="s">
        <v>439</v>
      </c>
      <c r="C459" s="34">
        <f>SUM(C460:C463)</f>
        <v>20400</v>
      </c>
      <c r="D459" s="34">
        <f t="shared" ref="D459:F459" si="184">SUM(D460:D463)</f>
        <v>20355.8</v>
      </c>
      <c r="E459" s="34">
        <f t="shared" si="184"/>
        <v>20355.8</v>
      </c>
      <c r="F459" s="34">
        <f t="shared" si="184"/>
        <v>20355.8</v>
      </c>
      <c r="G459" s="81"/>
    </row>
    <row r="460" spans="1:7" s="2" customFormat="1" x14ac:dyDescent="0.25">
      <c r="A460" s="53"/>
      <c r="B460" s="29" t="s">
        <v>7</v>
      </c>
      <c r="C460" s="33">
        <f>C465+C470</f>
        <v>0</v>
      </c>
      <c r="D460" s="33">
        <f t="shared" ref="D460:F460" si="185">D465+D470</f>
        <v>0</v>
      </c>
      <c r="E460" s="33">
        <f t="shared" si="185"/>
        <v>0</v>
      </c>
      <c r="F460" s="33">
        <f t="shared" si="185"/>
        <v>0</v>
      </c>
      <c r="G460" s="81"/>
    </row>
    <row r="461" spans="1:7" s="2" customFormat="1" x14ac:dyDescent="0.25">
      <c r="A461" s="53"/>
      <c r="B461" s="29" t="s">
        <v>2</v>
      </c>
      <c r="C461" s="33">
        <f t="shared" ref="C461:F463" si="186">C466+C471</f>
        <v>0</v>
      </c>
      <c r="D461" s="33">
        <f t="shared" si="186"/>
        <v>0</v>
      </c>
      <c r="E461" s="33">
        <f t="shared" si="186"/>
        <v>0</v>
      </c>
      <c r="F461" s="33">
        <f t="shared" si="186"/>
        <v>0</v>
      </c>
      <c r="G461" s="81"/>
    </row>
    <row r="462" spans="1:7" s="2" customFormat="1" x14ac:dyDescent="0.25">
      <c r="A462" s="53"/>
      <c r="B462" s="29" t="s">
        <v>3</v>
      </c>
      <c r="C462" s="33">
        <f t="shared" si="186"/>
        <v>400</v>
      </c>
      <c r="D462" s="33">
        <f t="shared" si="186"/>
        <v>355.8</v>
      </c>
      <c r="E462" s="33">
        <f t="shared" si="186"/>
        <v>355.8</v>
      </c>
      <c r="F462" s="33">
        <f t="shared" si="186"/>
        <v>355.8</v>
      </c>
      <c r="G462" s="81"/>
    </row>
    <row r="463" spans="1:7" s="2" customFormat="1" x14ac:dyDescent="0.25">
      <c r="A463" s="54"/>
      <c r="B463" s="29" t="s">
        <v>6</v>
      </c>
      <c r="C463" s="33">
        <f t="shared" si="186"/>
        <v>20000</v>
      </c>
      <c r="D463" s="33">
        <f t="shared" si="186"/>
        <v>20000</v>
      </c>
      <c r="E463" s="33">
        <f t="shared" si="186"/>
        <v>20000</v>
      </c>
      <c r="F463" s="33">
        <f t="shared" si="186"/>
        <v>20000</v>
      </c>
      <c r="G463" s="82"/>
    </row>
    <row r="464" spans="1:7" s="2" customFormat="1" ht="62.4" x14ac:dyDescent="0.25">
      <c r="A464" s="61" t="s">
        <v>184</v>
      </c>
      <c r="B464" s="19" t="s">
        <v>76</v>
      </c>
      <c r="C464" s="33">
        <f>SUM(C465:C468)</f>
        <v>400</v>
      </c>
      <c r="D464" s="33">
        <f>SUM(D465:D468)</f>
        <v>355.8</v>
      </c>
      <c r="E464" s="33">
        <f>SUM(E465:E468)</f>
        <v>355.8</v>
      </c>
      <c r="F464" s="33">
        <f>SUM(F465:F468)</f>
        <v>355.8</v>
      </c>
      <c r="G464" s="60" t="s">
        <v>338</v>
      </c>
    </row>
    <row r="465" spans="1:7" s="2" customFormat="1" x14ac:dyDescent="0.25">
      <c r="A465" s="61"/>
      <c r="B465" s="29" t="s">
        <v>7</v>
      </c>
      <c r="C465" s="38">
        <v>0</v>
      </c>
      <c r="D465" s="38">
        <v>0</v>
      </c>
      <c r="E465" s="38">
        <v>0</v>
      </c>
      <c r="F465" s="38">
        <v>0</v>
      </c>
      <c r="G465" s="62"/>
    </row>
    <row r="466" spans="1:7" s="2" customFormat="1" x14ac:dyDescent="0.25">
      <c r="A466" s="61"/>
      <c r="B466" s="29" t="s">
        <v>2</v>
      </c>
      <c r="C466" s="38">
        <v>0</v>
      </c>
      <c r="D466" s="38">
        <v>0</v>
      </c>
      <c r="E466" s="38">
        <v>0</v>
      </c>
      <c r="F466" s="38">
        <v>0</v>
      </c>
      <c r="G466" s="62"/>
    </row>
    <row r="467" spans="1:7" s="2" customFormat="1" x14ac:dyDescent="0.25">
      <c r="A467" s="61"/>
      <c r="B467" s="29" t="s">
        <v>3</v>
      </c>
      <c r="C467" s="38">
        <v>400</v>
      </c>
      <c r="D467" s="38">
        <v>355.8</v>
      </c>
      <c r="E467" s="38">
        <v>355.8</v>
      </c>
      <c r="F467" s="38">
        <v>355.8</v>
      </c>
      <c r="G467" s="62"/>
    </row>
    <row r="468" spans="1:7" s="2" customFormat="1" x14ac:dyDescent="0.25">
      <c r="A468" s="61"/>
      <c r="B468" s="29" t="s">
        <v>6</v>
      </c>
      <c r="C468" s="33">
        <v>0</v>
      </c>
      <c r="D468" s="33">
        <v>0</v>
      </c>
      <c r="E468" s="33">
        <v>0</v>
      </c>
      <c r="F468" s="33">
        <v>0</v>
      </c>
      <c r="G468" s="62"/>
    </row>
    <row r="469" spans="1:7" s="2" customFormat="1" ht="46.8" x14ac:dyDescent="0.25">
      <c r="A469" s="64" t="s">
        <v>329</v>
      </c>
      <c r="B469" s="18" t="s">
        <v>330</v>
      </c>
      <c r="C469" s="33">
        <f>C470+C471+C472+C473</f>
        <v>20000</v>
      </c>
      <c r="D469" s="33">
        <f t="shared" ref="D469:F469" si="187">D470+D471+D472+D473</f>
        <v>20000</v>
      </c>
      <c r="E469" s="33">
        <f t="shared" ref="E469" si="188">E470+E471+E472+E473</f>
        <v>20000</v>
      </c>
      <c r="F469" s="33">
        <f t="shared" si="187"/>
        <v>20000</v>
      </c>
      <c r="G469" s="66" t="s">
        <v>331</v>
      </c>
    </row>
    <row r="470" spans="1:7" s="2" customFormat="1" x14ac:dyDescent="0.25">
      <c r="A470" s="65"/>
      <c r="B470" s="29" t="s">
        <v>7</v>
      </c>
      <c r="C470" s="38">
        <v>0</v>
      </c>
      <c r="D470" s="38">
        <v>0</v>
      </c>
      <c r="E470" s="38">
        <v>0</v>
      </c>
      <c r="F470" s="38">
        <v>0</v>
      </c>
      <c r="G470" s="67"/>
    </row>
    <row r="471" spans="1:7" s="2" customFormat="1" x14ac:dyDescent="0.25">
      <c r="A471" s="65"/>
      <c r="B471" s="29" t="s">
        <v>2</v>
      </c>
      <c r="C471" s="38">
        <v>0</v>
      </c>
      <c r="D471" s="38">
        <v>0</v>
      </c>
      <c r="E471" s="38">
        <v>0</v>
      </c>
      <c r="F471" s="38">
        <v>0</v>
      </c>
      <c r="G471" s="67"/>
    </row>
    <row r="472" spans="1:7" s="2" customFormat="1" x14ac:dyDescent="0.25">
      <c r="A472" s="65"/>
      <c r="B472" s="29" t="s">
        <v>3</v>
      </c>
      <c r="C472" s="38">
        <v>0</v>
      </c>
      <c r="D472" s="38">
        <v>0</v>
      </c>
      <c r="E472" s="38">
        <v>0</v>
      </c>
      <c r="F472" s="38">
        <v>0</v>
      </c>
      <c r="G472" s="67"/>
    </row>
    <row r="473" spans="1:7" s="2" customFormat="1" x14ac:dyDescent="0.25">
      <c r="A473" s="65"/>
      <c r="B473" s="29" t="s">
        <v>6</v>
      </c>
      <c r="C473" s="33">
        <v>20000</v>
      </c>
      <c r="D473" s="33">
        <v>20000</v>
      </c>
      <c r="E473" s="33">
        <v>20000</v>
      </c>
      <c r="F473" s="33">
        <v>20000</v>
      </c>
      <c r="G473" s="68"/>
    </row>
    <row r="474" spans="1:7" s="2" customFormat="1" ht="31.2" x14ac:dyDescent="0.25">
      <c r="A474" s="51" t="s">
        <v>185</v>
      </c>
      <c r="B474" s="30" t="s">
        <v>30</v>
      </c>
      <c r="C474" s="47">
        <f>C475+C476+C477+C479</f>
        <v>13860</v>
      </c>
      <c r="D474" s="47">
        <f>D475+D476+D477+D479</f>
        <v>13860</v>
      </c>
      <c r="E474" s="47">
        <f>E475+E476+E477+E479</f>
        <v>13860</v>
      </c>
      <c r="F474" s="47">
        <f>F475+F476+F477+F479</f>
        <v>13107.7</v>
      </c>
      <c r="G474" s="66"/>
    </row>
    <row r="475" spans="1:7" s="2" customFormat="1" x14ac:dyDescent="0.25">
      <c r="A475" s="52"/>
      <c r="B475" s="29" t="s">
        <v>7</v>
      </c>
      <c r="C475" s="33">
        <f>C481</f>
        <v>0</v>
      </c>
      <c r="D475" s="33">
        <f t="shared" ref="D475:F475" si="189">D481</f>
        <v>0</v>
      </c>
      <c r="E475" s="33">
        <f t="shared" si="189"/>
        <v>0</v>
      </c>
      <c r="F475" s="33">
        <f t="shared" si="189"/>
        <v>0</v>
      </c>
      <c r="G475" s="81"/>
    </row>
    <row r="476" spans="1:7" x14ac:dyDescent="0.25">
      <c r="A476" s="52"/>
      <c r="B476" s="29" t="s">
        <v>2</v>
      </c>
      <c r="C476" s="33">
        <f t="shared" ref="C476:F479" si="190">C482</f>
        <v>0</v>
      </c>
      <c r="D476" s="33">
        <f t="shared" si="190"/>
        <v>0</v>
      </c>
      <c r="E476" s="33">
        <f t="shared" si="190"/>
        <v>0</v>
      </c>
      <c r="F476" s="33">
        <f t="shared" si="190"/>
        <v>0</v>
      </c>
      <c r="G476" s="81"/>
    </row>
    <row r="477" spans="1:7" x14ac:dyDescent="0.25">
      <c r="A477" s="52"/>
      <c r="B477" s="29" t="s">
        <v>111</v>
      </c>
      <c r="C477" s="33">
        <f t="shared" si="190"/>
        <v>13860</v>
      </c>
      <c r="D477" s="33">
        <f t="shared" si="190"/>
        <v>13860</v>
      </c>
      <c r="E477" s="33">
        <f t="shared" si="190"/>
        <v>13860</v>
      </c>
      <c r="F477" s="33">
        <f t="shared" si="190"/>
        <v>13107.7</v>
      </c>
      <c r="G477" s="81"/>
    </row>
    <row r="478" spans="1:7" x14ac:dyDescent="0.25">
      <c r="A478" s="52"/>
      <c r="B478" s="18" t="s">
        <v>97</v>
      </c>
      <c r="C478" s="33">
        <f t="shared" si="190"/>
        <v>752.3</v>
      </c>
      <c r="D478" s="33">
        <f t="shared" si="190"/>
        <v>752.3</v>
      </c>
      <c r="E478" s="33">
        <f t="shared" si="190"/>
        <v>752.3</v>
      </c>
      <c r="F478" s="33">
        <f t="shared" si="190"/>
        <v>0</v>
      </c>
      <c r="G478" s="81"/>
    </row>
    <row r="479" spans="1:7" x14ac:dyDescent="0.25">
      <c r="A479" s="52"/>
      <c r="B479" s="29" t="s">
        <v>6</v>
      </c>
      <c r="C479" s="33">
        <f t="shared" si="190"/>
        <v>0</v>
      </c>
      <c r="D479" s="33">
        <f t="shared" si="190"/>
        <v>0</v>
      </c>
      <c r="E479" s="33">
        <f t="shared" si="190"/>
        <v>0</v>
      </c>
      <c r="F479" s="33">
        <f t="shared" si="190"/>
        <v>0</v>
      </c>
      <c r="G479" s="81"/>
    </row>
    <row r="480" spans="1:7" x14ac:dyDescent="0.25">
      <c r="A480" s="53"/>
      <c r="B480" s="30" t="s">
        <v>439</v>
      </c>
      <c r="C480" s="34">
        <f>C481+C482+C483+C485</f>
        <v>13860</v>
      </c>
      <c r="D480" s="34">
        <f t="shared" ref="D480:F480" si="191">D481+D482+D483+D485</f>
        <v>13860</v>
      </c>
      <c r="E480" s="34">
        <f t="shared" si="191"/>
        <v>13860</v>
      </c>
      <c r="F480" s="34">
        <f t="shared" si="191"/>
        <v>13107.7</v>
      </c>
      <c r="G480" s="81"/>
    </row>
    <row r="481" spans="1:7" x14ac:dyDescent="0.25">
      <c r="A481" s="53"/>
      <c r="B481" s="29" t="s">
        <v>7</v>
      </c>
      <c r="C481" s="33">
        <f>C487</f>
        <v>0</v>
      </c>
      <c r="D481" s="33">
        <f t="shared" ref="D481:F481" si="192">D487</f>
        <v>0</v>
      </c>
      <c r="E481" s="33">
        <f t="shared" si="192"/>
        <v>0</v>
      </c>
      <c r="F481" s="33">
        <f t="shared" si="192"/>
        <v>0</v>
      </c>
      <c r="G481" s="81"/>
    </row>
    <row r="482" spans="1:7" x14ac:dyDescent="0.25">
      <c r="A482" s="53"/>
      <c r="B482" s="29" t="s">
        <v>2</v>
      </c>
      <c r="C482" s="33">
        <f t="shared" ref="C482:F485" si="193">C488</f>
        <v>0</v>
      </c>
      <c r="D482" s="33">
        <f t="shared" si="193"/>
        <v>0</v>
      </c>
      <c r="E482" s="33">
        <f t="shared" si="193"/>
        <v>0</v>
      </c>
      <c r="F482" s="33">
        <f t="shared" si="193"/>
        <v>0</v>
      </c>
      <c r="G482" s="81"/>
    </row>
    <row r="483" spans="1:7" x14ac:dyDescent="0.25">
      <c r="A483" s="53"/>
      <c r="B483" s="29" t="s">
        <v>111</v>
      </c>
      <c r="C483" s="33">
        <f t="shared" si="193"/>
        <v>13860</v>
      </c>
      <c r="D483" s="33">
        <f t="shared" si="193"/>
        <v>13860</v>
      </c>
      <c r="E483" s="33">
        <f t="shared" si="193"/>
        <v>13860</v>
      </c>
      <c r="F483" s="33">
        <f t="shared" si="193"/>
        <v>13107.7</v>
      </c>
      <c r="G483" s="81"/>
    </row>
    <row r="484" spans="1:7" x14ac:dyDescent="0.25">
      <c r="A484" s="53"/>
      <c r="B484" s="18" t="s">
        <v>97</v>
      </c>
      <c r="C484" s="33">
        <f t="shared" si="193"/>
        <v>752.3</v>
      </c>
      <c r="D484" s="33">
        <f t="shared" si="193"/>
        <v>752.3</v>
      </c>
      <c r="E484" s="33">
        <f t="shared" si="193"/>
        <v>752.3</v>
      </c>
      <c r="F484" s="33">
        <f t="shared" si="193"/>
        <v>0</v>
      </c>
      <c r="G484" s="81"/>
    </row>
    <row r="485" spans="1:7" x14ac:dyDescent="0.25">
      <c r="A485" s="54"/>
      <c r="B485" s="29" t="s">
        <v>6</v>
      </c>
      <c r="C485" s="33">
        <f t="shared" si="193"/>
        <v>0</v>
      </c>
      <c r="D485" s="33">
        <f t="shared" si="193"/>
        <v>0</v>
      </c>
      <c r="E485" s="33">
        <f t="shared" si="193"/>
        <v>0</v>
      </c>
      <c r="F485" s="33">
        <f t="shared" si="193"/>
        <v>0</v>
      </c>
      <c r="G485" s="82"/>
    </row>
    <row r="486" spans="1:7" ht="69" customHeight="1" x14ac:dyDescent="0.25">
      <c r="A486" s="61" t="s">
        <v>186</v>
      </c>
      <c r="B486" s="19" t="s">
        <v>77</v>
      </c>
      <c r="C486" s="33">
        <f>SUM(C487:C489)</f>
        <v>13860</v>
      </c>
      <c r="D486" s="33">
        <f>SUM(D487:D489)</f>
        <v>13860</v>
      </c>
      <c r="E486" s="33">
        <f>SUM(E487:E489)</f>
        <v>13860</v>
      </c>
      <c r="F486" s="33">
        <f>SUM(F487:F489)</f>
        <v>13107.7</v>
      </c>
      <c r="G486" s="60" t="s">
        <v>372</v>
      </c>
    </row>
    <row r="487" spans="1:7" x14ac:dyDescent="0.25">
      <c r="A487" s="61"/>
      <c r="B487" s="29" t="s">
        <v>7</v>
      </c>
      <c r="C487" s="38">
        <v>0</v>
      </c>
      <c r="D487" s="38">
        <v>0</v>
      </c>
      <c r="E487" s="38">
        <v>0</v>
      </c>
      <c r="F487" s="38">
        <v>0</v>
      </c>
      <c r="G487" s="62"/>
    </row>
    <row r="488" spans="1:7" x14ac:dyDescent="0.25">
      <c r="A488" s="61"/>
      <c r="B488" s="29" t="s">
        <v>2</v>
      </c>
      <c r="C488" s="38">
        <v>0</v>
      </c>
      <c r="D488" s="38">
        <v>0</v>
      </c>
      <c r="E488" s="38">
        <v>0</v>
      </c>
      <c r="F488" s="38">
        <v>0</v>
      </c>
      <c r="G488" s="62"/>
    </row>
    <row r="489" spans="1:7" x14ac:dyDescent="0.25">
      <c r="A489" s="61"/>
      <c r="B489" s="29" t="s">
        <v>111</v>
      </c>
      <c r="C489" s="38">
        <v>13860</v>
      </c>
      <c r="D489" s="38">
        <v>13860</v>
      </c>
      <c r="E489" s="38">
        <v>13860</v>
      </c>
      <c r="F489" s="38">
        <v>13107.7</v>
      </c>
      <c r="G489" s="62"/>
    </row>
    <row r="490" spans="1:7" x14ac:dyDescent="0.25">
      <c r="A490" s="61"/>
      <c r="B490" s="18" t="s">
        <v>97</v>
      </c>
      <c r="C490" s="38">
        <v>752.3</v>
      </c>
      <c r="D490" s="38">
        <v>752.3</v>
      </c>
      <c r="E490" s="38">
        <v>752.3</v>
      </c>
      <c r="F490" s="38">
        <v>0</v>
      </c>
      <c r="G490" s="62"/>
    </row>
    <row r="491" spans="1:7" x14ac:dyDescent="0.25">
      <c r="A491" s="63"/>
      <c r="B491" s="29" t="s">
        <v>6</v>
      </c>
      <c r="C491" s="33">
        <v>0</v>
      </c>
      <c r="D491" s="33">
        <v>0</v>
      </c>
      <c r="E491" s="33">
        <v>0</v>
      </c>
      <c r="F491" s="33">
        <v>0</v>
      </c>
      <c r="G491" s="62"/>
    </row>
    <row r="492" spans="1:7" ht="31.2" x14ac:dyDescent="0.25">
      <c r="A492" s="51" t="s">
        <v>187</v>
      </c>
      <c r="B492" s="30" t="s">
        <v>31</v>
      </c>
      <c r="C492" s="47">
        <f>C493+C494+C495+C497</f>
        <v>228156.69999999998</v>
      </c>
      <c r="D492" s="47">
        <f>D493+D494+D495+D497</f>
        <v>228100.3</v>
      </c>
      <c r="E492" s="47">
        <f>E493+E494+E495+E497</f>
        <v>228080.7</v>
      </c>
      <c r="F492" s="47">
        <f>F493+F494+F495+F497</f>
        <v>197530.7</v>
      </c>
      <c r="G492" s="66"/>
    </row>
    <row r="493" spans="1:7" x14ac:dyDescent="0.25">
      <c r="A493" s="52"/>
      <c r="B493" s="29" t="s">
        <v>7</v>
      </c>
      <c r="C493" s="33">
        <f>C499</f>
        <v>0</v>
      </c>
      <c r="D493" s="33">
        <f t="shared" ref="D493:F493" si="194">D499</f>
        <v>0</v>
      </c>
      <c r="E493" s="33">
        <f t="shared" si="194"/>
        <v>0</v>
      </c>
      <c r="F493" s="33">
        <f t="shared" si="194"/>
        <v>0</v>
      </c>
      <c r="G493" s="81"/>
    </row>
    <row r="494" spans="1:7" x14ac:dyDescent="0.25">
      <c r="A494" s="52"/>
      <c r="B494" s="29" t="s">
        <v>2</v>
      </c>
      <c r="C494" s="33">
        <f>C500</f>
        <v>0</v>
      </c>
      <c r="D494" s="33">
        <f t="shared" ref="D494:F494" si="195">D500</f>
        <v>0</v>
      </c>
      <c r="E494" s="33">
        <f t="shared" si="195"/>
        <v>0</v>
      </c>
      <c r="F494" s="33">
        <f t="shared" si="195"/>
        <v>0</v>
      </c>
      <c r="G494" s="81"/>
    </row>
    <row r="495" spans="1:7" x14ac:dyDescent="0.25">
      <c r="A495" s="52"/>
      <c r="B495" s="29" t="s">
        <v>111</v>
      </c>
      <c r="C495" s="33">
        <f>C501</f>
        <v>228156.69999999998</v>
      </c>
      <c r="D495" s="33">
        <f t="shared" ref="D495:F495" si="196">D501</f>
        <v>228100.3</v>
      </c>
      <c r="E495" s="33">
        <f t="shared" si="196"/>
        <v>228080.7</v>
      </c>
      <c r="F495" s="33">
        <f t="shared" si="196"/>
        <v>197530.7</v>
      </c>
      <c r="G495" s="81"/>
    </row>
    <row r="496" spans="1:7" x14ac:dyDescent="0.25">
      <c r="A496" s="52"/>
      <c r="B496" s="18" t="s">
        <v>97</v>
      </c>
      <c r="C496" s="33">
        <f>C502</f>
        <v>30550</v>
      </c>
      <c r="D496" s="33">
        <f t="shared" ref="D496:F496" si="197">D502</f>
        <v>30550</v>
      </c>
      <c r="E496" s="33">
        <f t="shared" si="197"/>
        <v>30550</v>
      </c>
      <c r="F496" s="33">
        <f t="shared" si="197"/>
        <v>0</v>
      </c>
      <c r="G496" s="81"/>
    </row>
    <row r="497" spans="1:7" x14ac:dyDescent="0.25">
      <c r="A497" s="52"/>
      <c r="B497" s="29" t="s">
        <v>6</v>
      </c>
      <c r="C497" s="33">
        <f>C503</f>
        <v>0</v>
      </c>
      <c r="D497" s="33">
        <f t="shared" ref="D497:F497" si="198">D503</f>
        <v>0</v>
      </c>
      <c r="E497" s="33">
        <f t="shared" si="198"/>
        <v>0</v>
      </c>
      <c r="F497" s="33">
        <f t="shared" si="198"/>
        <v>0</v>
      </c>
      <c r="G497" s="81"/>
    </row>
    <row r="498" spans="1:7" x14ac:dyDescent="0.25">
      <c r="A498" s="53"/>
      <c r="B498" s="30" t="s">
        <v>439</v>
      </c>
      <c r="C498" s="34">
        <f>C499+C500+C501+C503</f>
        <v>228156.69999999998</v>
      </c>
      <c r="D498" s="34">
        <f t="shared" ref="D498:F498" si="199">D499+D500+D501+D503</f>
        <v>228100.3</v>
      </c>
      <c r="E498" s="34">
        <f t="shared" si="199"/>
        <v>228080.7</v>
      </c>
      <c r="F498" s="34">
        <f t="shared" si="199"/>
        <v>197530.7</v>
      </c>
      <c r="G498" s="81"/>
    </row>
    <row r="499" spans="1:7" x14ac:dyDescent="0.25">
      <c r="A499" s="53"/>
      <c r="B499" s="29" t="s">
        <v>7</v>
      </c>
      <c r="C499" s="33">
        <f>C505+C510+C515+C520+C525+C536</f>
        <v>0</v>
      </c>
      <c r="D499" s="33">
        <f t="shared" ref="D499:F499" si="200">D505+D510+D515+D520+D525+D536</f>
        <v>0</v>
      </c>
      <c r="E499" s="33">
        <f t="shared" si="200"/>
        <v>0</v>
      </c>
      <c r="F499" s="33">
        <f t="shared" si="200"/>
        <v>0</v>
      </c>
      <c r="G499" s="81"/>
    </row>
    <row r="500" spans="1:7" x14ac:dyDescent="0.25">
      <c r="A500" s="53"/>
      <c r="B500" s="29" t="s">
        <v>2</v>
      </c>
      <c r="C500" s="33">
        <f>C506+C511+C516+C521+C526+C531+C537</f>
        <v>0</v>
      </c>
      <c r="D500" s="33">
        <f t="shared" ref="D500:F500" si="201">D506+D511+D516+D521+D526+D531+D537</f>
        <v>0</v>
      </c>
      <c r="E500" s="33">
        <f t="shared" si="201"/>
        <v>0</v>
      </c>
      <c r="F500" s="33">
        <f t="shared" si="201"/>
        <v>0</v>
      </c>
      <c r="G500" s="81"/>
    </row>
    <row r="501" spans="1:7" x14ac:dyDescent="0.25">
      <c r="A501" s="53"/>
      <c r="B501" s="29" t="s">
        <v>111</v>
      </c>
      <c r="C501" s="33">
        <f>C507+C512+C517+C522+C527+C532+C538</f>
        <v>228156.69999999998</v>
      </c>
      <c r="D501" s="33">
        <f t="shared" ref="D501:F501" si="202">D507+D512+D517+D522+D527+D532+D538</f>
        <v>228100.3</v>
      </c>
      <c r="E501" s="33">
        <f t="shared" si="202"/>
        <v>228080.7</v>
      </c>
      <c r="F501" s="33">
        <f t="shared" si="202"/>
        <v>197530.7</v>
      </c>
      <c r="G501" s="81"/>
    </row>
    <row r="502" spans="1:7" x14ac:dyDescent="0.25">
      <c r="A502" s="53"/>
      <c r="B502" s="18" t="s">
        <v>97</v>
      </c>
      <c r="C502" s="33">
        <f>C533+C539</f>
        <v>30550</v>
      </c>
      <c r="D502" s="33">
        <f t="shared" ref="D502:F502" si="203">D533+D539</f>
        <v>30550</v>
      </c>
      <c r="E502" s="33">
        <f t="shared" si="203"/>
        <v>30550</v>
      </c>
      <c r="F502" s="33">
        <f t="shared" si="203"/>
        <v>0</v>
      </c>
      <c r="G502" s="81"/>
    </row>
    <row r="503" spans="1:7" x14ac:dyDescent="0.25">
      <c r="A503" s="54"/>
      <c r="B503" s="29" t="s">
        <v>6</v>
      </c>
      <c r="C503" s="33">
        <f>C508+C513+C518+C523+C528+C534+C540</f>
        <v>0</v>
      </c>
      <c r="D503" s="33">
        <f t="shared" ref="D503:F503" si="204">D508+D513+D518+D523+D528+D534+D540</f>
        <v>0</v>
      </c>
      <c r="E503" s="33">
        <f t="shared" si="204"/>
        <v>0</v>
      </c>
      <c r="F503" s="33">
        <f t="shared" si="204"/>
        <v>0</v>
      </c>
      <c r="G503" s="82"/>
    </row>
    <row r="504" spans="1:7" ht="78" customHeight="1" x14ac:dyDescent="0.25">
      <c r="A504" s="61" t="s">
        <v>188</v>
      </c>
      <c r="B504" s="19" t="s">
        <v>78</v>
      </c>
      <c r="C504" s="33">
        <f>SUM(C505:C507)</f>
        <v>42071.3</v>
      </c>
      <c r="D504" s="33">
        <f>SUM(D505:D507)</f>
        <v>42071</v>
      </c>
      <c r="E504" s="33">
        <f>SUM(E505:E507)</f>
        <v>42071</v>
      </c>
      <c r="F504" s="33">
        <f>SUM(F505:F507)</f>
        <v>42071</v>
      </c>
      <c r="G504" s="60" t="s">
        <v>418</v>
      </c>
    </row>
    <row r="505" spans="1:7" x14ac:dyDescent="0.25">
      <c r="A505" s="61"/>
      <c r="B505" s="29" t="s">
        <v>7</v>
      </c>
      <c r="C505" s="38">
        <v>0</v>
      </c>
      <c r="D505" s="38">
        <v>0</v>
      </c>
      <c r="E505" s="38">
        <v>0</v>
      </c>
      <c r="F505" s="38">
        <v>0</v>
      </c>
      <c r="G505" s="62"/>
    </row>
    <row r="506" spans="1:7" x14ac:dyDescent="0.25">
      <c r="A506" s="61"/>
      <c r="B506" s="29" t="s">
        <v>2</v>
      </c>
      <c r="C506" s="38">
        <v>0</v>
      </c>
      <c r="D506" s="38">
        <v>0</v>
      </c>
      <c r="E506" s="38">
        <v>0</v>
      </c>
      <c r="F506" s="38">
        <v>0</v>
      </c>
      <c r="G506" s="62"/>
    </row>
    <row r="507" spans="1:7" x14ac:dyDescent="0.25">
      <c r="A507" s="61"/>
      <c r="B507" s="29" t="s">
        <v>3</v>
      </c>
      <c r="C507" s="38">
        <v>42071.3</v>
      </c>
      <c r="D507" s="38">
        <v>42071</v>
      </c>
      <c r="E507" s="38">
        <v>42071</v>
      </c>
      <c r="F507" s="38">
        <v>42071</v>
      </c>
      <c r="G507" s="62"/>
    </row>
    <row r="508" spans="1:7" x14ac:dyDescent="0.25">
      <c r="A508" s="63"/>
      <c r="B508" s="29" t="s">
        <v>6</v>
      </c>
      <c r="C508" s="38">
        <v>0</v>
      </c>
      <c r="D508" s="38">
        <v>0</v>
      </c>
      <c r="E508" s="38">
        <v>0</v>
      </c>
      <c r="F508" s="38">
        <v>0</v>
      </c>
      <c r="G508" s="62"/>
    </row>
    <row r="509" spans="1:7" s="2" customFormat="1" ht="31.2" x14ac:dyDescent="0.25">
      <c r="A509" s="61" t="s">
        <v>189</v>
      </c>
      <c r="B509" s="19" t="s">
        <v>134</v>
      </c>
      <c r="C509" s="33">
        <f>SUM(C510:C512)</f>
        <v>47997.7</v>
      </c>
      <c r="D509" s="33">
        <f>SUM(D510:D512)</f>
        <v>47997.7</v>
      </c>
      <c r="E509" s="33">
        <f>SUM(E510:E512)</f>
        <v>47997.7</v>
      </c>
      <c r="F509" s="33">
        <f>SUM(F510:F512)</f>
        <v>47997.7</v>
      </c>
      <c r="G509" s="60" t="s">
        <v>373</v>
      </c>
    </row>
    <row r="510" spans="1:7" s="2" customFormat="1" x14ac:dyDescent="0.25">
      <c r="A510" s="61"/>
      <c r="B510" s="29" t="s">
        <v>7</v>
      </c>
      <c r="C510" s="38">
        <v>0</v>
      </c>
      <c r="D510" s="38">
        <v>0</v>
      </c>
      <c r="E510" s="38">
        <v>0</v>
      </c>
      <c r="F510" s="38">
        <v>0</v>
      </c>
      <c r="G510" s="62"/>
    </row>
    <row r="511" spans="1:7" s="2" customFormat="1" x14ac:dyDescent="0.25">
      <c r="A511" s="61"/>
      <c r="B511" s="29" t="s">
        <v>2</v>
      </c>
      <c r="C511" s="38">
        <v>0</v>
      </c>
      <c r="D511" s="38">
        <v>0</v>
      </c>
      <c r="E511" s="38">
        <v>0</v>
      </c>
      <c r="F511" s="38">
        <v>0</v>
      </c>
      <c r="G511" s="62"/>
    </row>
    <row r="512" spans="1:7" x14ac:dyDescent="0.25">
      <c r="A512" s="61"/>
      <c r="B512" s="29" t="s">
        <v>3</v>
      </c>
      <c r="C512" s="38">
        <v>47997.7</v>
      </c>
      <c r="D512" s="38">
        <v>47997.7</v>
      </c>
      <c r="E512" s="38">
        <v>47997.7</v>
      </c>
      <c r="F512" s="38">
        <v>47997.7</v>
      </c>
      <c r="G512" s="62"/>
    </row>
    <row r="513" spans="1:7" x14ac:dyDescent="0.25">
      <c r="A513" s="63"/>
      <c r="B513" s="29" t="s">
        <v>6</v>
      </c>
      <c r="C513" s="38">
        <v>0</v>
      </c>
      <c r="D513" s="38">
        <v>0</v>
      </c>
      <c r="E513" s="38">
        <v>0</v>
      </c>
      <c r="F513" s="38">
        <v>0</v>
      </c>
      <c r="G513" s="62"/>
    </row>
    <row r="514" spans="1:7" ht="78" customHeight="1" x14ac:dyDescent="0.25">
      <c r="A514" s="61" t="s">
        <v>190</v>
      </c>
      <c r="B514" s="19" t="s">
        <v>79</v>
      </c>
      <c r="C514" s="33">
        <f>SUM(C515:C517)</f>
        <v>25746.6</v>
      </c>
      <c r="D514" s="33">
        <f>SUM(D515:D517)</f>
        <v>25746.5</v>
      </c>
      <c r="E514" s="33">
        <f>SUM(E515:E517)</f>
        <v>25746.5</v>
      </c>
      <c r="F514" s="33">
        <f>SUM(F515:F517)</f>
        <v>25746.5</v>
      </c>
      <c r="G514" s="60" t="s">
        <v>419</v>
      </c>
    </row>
    <row r="515" spans="1:7" x14ac:dyDescent="0.25">
      <c r="A515" s="61"/>
      <c r="B515" s="29" t="s">
        <v>7</v>
      </c>
      <c r="C515" s="38">
        <v>0</v>
      </c>
      <c r="D515" s="38">
        <v>0</v>
      </c>
      <c r="E515" s="38">
        <v>0</v>
      </c>
      <c r="F515" s="38">
        <v>0</v>
      </c>
      <c r="G515" s="62"/>
    </row>
    <row r="516" spans="1:7" x14ac:dyDescent="0.25">
      <c r="A516" s="61"/>
      <c r="B516" s="29" t="s">
        <v>2</v>
      </c>
      <c r="C516" s="38">
        <v>0</v>
      </c>
      <c r="D516" s="38">
        <v>0</v>
      </c>
      <c r="E516" s="38">
        <v>0</v>
      </c>
      <c r="F516" s="38">
        <v>0</v>
      </c>
      <c r="G516" s="62"/>
    </row>
    <row r="517" spans="1:7" x14ac:dyDescent="0.25">
      <c r="A517" s="61"/>
      <c r="B517" s="29" t="s">
        <v>3</v>
      </c>
      <c r="C517" s="38">
        <v>25746.6</v>
      </c>
      <c r="D517" s="38">
        <v>25746.5</v>
      </c>
      <c r="E517" s="38">
        <v>25746.5</v>
      </c>
      <c r="F517" s="38">
        <v>25746.5</v>
      </c>
      <c r="G517" s="62"/>
    </row>
    <row r="518" spans="1:7" x14ac:dyDescent="0.25">
      <c r="A518" s="63"/>
      <c r="B518" s="29" t="s">
        <v>6</v>
      </c>
      <c r="C518" s="38">
        <v>0</v>
      </c>
      <c r="D518" s="38">
        <v>0</v>
      </c>
      <c r="E518" s="38">
        <v>0</v>
      </c>
      <c r="F518" s="38">
        <v>0</v>
      </c>
      <c r="G518" s="62"/>
    </row>
    <row r="519" spans="1:7" ht="140.4" x14ac:dyDescent="0.25">
      <c r="A519" s="61" t="s">
        <v>191</v>
      </c>
      <c r="B519" s="19" t="s">
        <v>80</v>
      </c>
      <c r="C519" s="33">
        <f>SUM(C520:C522)</f>
        <v>62441</v>
      </c>
      <c r="D519" s="33">
        <f>SUM(D520:D522)</f>
        <v>62441</v>
      </c>
      <c r="E519" s="33">
        <f>SUM(E520:E522)</f>
        <v>62441</v>
      </c>
      <c r="F519" s="33">
        <f>SUM(F520:F522)</f>
        <v>62441</v>
      </c>
      <c r="G519" s="66" t="s">
        <v>374</v>
      </c>
    </row>
    <row r="520" spans="1:7" x14ac:dyDescent="0.25">
      <c r="A520" s="61"/>
      <c r="B520" s="29" t="s">
        <v>7</v>
      </c>
      <c r="C520" s="38">
        <v>0</v>
      </c>
      <c r="D520" s="38">
        <v>0</v>
      </c>
      <c r="E520" s="38">
        <v>0</v>
      </c>
      <c r="F520" s="38">
        <v>0</v>
      </c>
      <c r="G520" s="81"/>
    </row>
    <row r="521" spans="1:7" x14ac:dyDescent="0.25">
      <c r="A521" s="61"/>
      <c r="B521" s="29" t="s">
        <v>2</v>
      </c>
      <c r="C521" s="38">
        <v>0</v>
      </c>
      <c r="D521" s="38">
        <v>0</v>
      </c>
      <c r="E521" s="38">
        <v>0</v>
      </c>
      <c r="F521" s="38">
        <v>0</v>
      </c>
      <c r="G521" s="81"/>
    </row>
    <row r="522" spans="1:7" x14ac:dyDescent="0.25">
      <c r="A522" s="61"/>
      <c r="B522" s="29" t="s">
        <v>3</v>
      </c>
      <c r="C522" s="38">
        <v>62441</v>
      </c>
      <c r="D522" s="38">
        <v>62441</v>
      </c>
      <c r="E522" s="38">
        <v>62441</v>
      </c>
      <c r="F522" s="38">
        <v>62441</v>
      </c>
      <c r="G522" s="81"/>
    </row>
    <row r="523" spans="1:7" x14ac:dyDescent="0.25">
      <c r="A523" s="63"/>
      <c r="B523" s="29" t="s">
        <v>6</v>
      </c>
      <c r="C523" s="38">
        <v>0</v>
      </c>
      <c r="D523" s="38">
        <v>0</v>
      </c>
      <c r="E523" s="38">
        <v>0</v>
      </c>
      <c r="F523" s="38">
        <v>0</v>
      </c>
      <c r="G523" s="81"/>
    </row>
    <row r="524" spans="1:7" ht="141" customHeight="1" x14ac:dyDescent="0.25">
      <c r="A524" s="61" t="s">
        <v>192</v>
      </c>
      <c r="B524" s="19" t="s">
        <v>141</v>
      </c>
      <c r="C524" s="33">
        <f>SUM(C525:C527)</f>
        <v>1932.4</v>
      </c>
      <c r="D524" s="33">
        <f>SUM(D525:D527)</f>
        <v>1932.4</v>
      </c>
      <c r="E524" s="33">
        <f>SUM(E525:E527)</f>
        <v>1932.4</v>
      </c>
      <c r="F524" s="33">
        <f>SUM(F525:F527)</f>
        <v>1932.4</v>
      </c>
      <c r="G524" s="81"/>
    </row>
    <row r="525" spans="1:7" x14ac:dyDescent="0.25">
      <c r="A525" s="61"/>
      <c r="B525" s="29" t="s">
        <v>7</v>
      </c>
      <c r="C525" s="38">
        <v>0</v>
      </c>
      <c r="D525" s="38">
        <v>0</v>
      </c>
      <c r="E525" s="38">
        <v>0</v>
      </c>
      <c r="F525" s="38">
        <v>0</v>
      </c>
      <c r="G525" s="81"/>
    </row>
    <row r="526" spans="1:7" x14ac:dyDescent="0.25">
      <c r="A526" s="61"/>
      <c r="B526" s="29" t="s">
        <v>2</v>
      </c>
      <c r="C526" s="38">
        <v>0</v>
      </c>
      <c r="D526" s="38">
        <v>0</v>
      </c>
      <c r="E526" s="38">
        <v>0</v>
      </c>
      <c r="F526" s="38">
        <v>0</v>
      </c>
      <c r="G526" s="81"/>
    </row>
    <row r="527" spans="1:7" x14ac:dyDescent="0.25">
      <c r="A527" s="61"/>
      <c r="B527" s="29" t="s">
        <v>3</v>
      </c>
      <c r="C527" s="38">
        <v>1932.4</v>
      </c>
      <c r="D527" s="38">
        <v>1932.4</v>
      </c>
      <c r="E527" s="38">
        <v>1932.4</v>
      </c>
      <c r="F527" s="38">
        <v>1932.4</v>
      </c>
      <c r="G527" s="81"/>
    </row>
    <row r="528" spans="1:7" x14ac:dyDescent="0.25">
      <c r="A528" s="63"/>
      <c r="B528" s="29" t="s">
        <v>6</v>
      </c>
      <c r="C528" s="38">
        <v>0</v>
      </c>
      <c r="D528" s="38">
        <v>0</v>
      </c>
      <c r="E528" s="38">
        <v>0</v>
      </c>
      <c r="F528" s="38">
        <v>0</v>
      </c>
      <c r="G528" s="82"/>
    </row>
    <row r="529" spans="1:7" ht="33" customHeight="1" x14ac:dyDescent="0.25">
      <c r="A529" s="61" t="s">
        <v>193</v>
      </c>
      <c r="B529" s="19" t="s">
        <v>122</v>
      </c>
      <c r="C529" s="33">
        <f>SUM(C530:C532)</f>
        <v>19291.8</v>
      </c>
      <c r="D529" s="33">
        <f>SUM(D530:D532)</f>
        <v>19235.8</v>
      </c>
      <c r="E529" s="33">
        <f>SUM(E530:E532)</f>
        <v>19216.2</v>
      </c>
      <c r="F529" s="33">
        <f>SUM(F530:F532)</f>
        <v>17342.099999999999</v>
      </c>
      <c r="G529" s="60" t="s">
        <v>376</v>
      </c>
    </row>
    <row r="530" spans="1:7" x14ac:dyDescent="0.25">
      <c r="A530" s="61"/>
      <c r="B530" s="29" t="s">
        <v>7</v>
      </c>
      <c r="C530" s="38">
        <v>0</v>
      </c>
      <c r="D530" s="38">
        <v>0</v>
      </c>
      <c r="E530" s="38">
        <v>0</v>
      </c>
      <c r="F530" s="38">
        <v>0</v>
      </c>
      <c r="G530" s="62"/>
    </row>
    <row r="531" spans="1:7" x14ac:dyDescent="0.25">
      <c r="A531" s="61"/>
      <c r="B531" s="29" t="s">
        <v>2</v>
      </c>
      <c r="C531" s="38">
        <v>0</v>
      </c>
      <c r="D531" s="38">
        <v>0</v>
      </c>
      <c r="E531" s="38">
        <v>0</v>
      </c>
      <c r="F531" s="38">
        <v>0</v>
      </c>
      <c r="G531" s="62"/>
    </row>
    <row r="532" spans="1:7" x14ac:dyDescent="0.25">
      <c r="A532" s="61"/>
      <c r="B532" s="29" t="s">
        <v>111</v>
      </c>
      <c r="C532" s="38">
        <v>19291.8</v>
      </c>
      <c r="D532" s="38">
        <v>19235.8</v>
      </c>
      <c r="E532" s="38">
        <v>19216.2</v>
      </c>
      <c r="F532" s="38">
        <v>17342.099999999999</v>
      </c>
      <c r="G532" s="62"/>
    </row>
    <row r="533" spans="1:7" x14ac:dyDescent="0.25">
      <c r="A533" s="61"/>
      <c r="B533" s="18" t="s">
        <v>97</v>
      </c>
      <c r="C533" s="38">
        <v>1874.1</v>
      </c>
      <c r="D533" s="38">
        <v>1874.1</v>
      </c>
      <c r="E533" s="38">
        <v>1874.1</v>
      </c>
      <c r="F533" s="38">
        <v>0</v>
      </c>
      <c r="G533" s="62"/>
    </row>
    <row r="534" spans="1:7" x14ac:dyDescent="0.25">
      <c r="A534" s="63"/>
      <c r="B534" s="29" t="s">
        <v>6</v>
      </c>
      <c r="C534" s="38">
        <v>0</v>
      </c>
      <c r="D534" s="38">
        <v>0</v>
      </c>
      <c r="E534" s="38">
        <v>0</v>
      </c>
      <c r="F534" s="38">
        <v>0</v>
      </c>
      <c r="G534" s="62"/>
    </row>
    <row r="535" spans="1:7" ht="78" x14ac:dyDescent="0.25">
      <c r="A535" s="61" t="s">
        <v>318</v>
      </c>
      <c r="B535" s="18" t="s">
        <v>81</v>
      </c>
      <c r="C535" s="38">
        <f>C536+C537+C538+C540</f>
        <v>28675.9</v>
      </c>
      <c r="D535" s="38">
        <f t="shared" ref="D535:F535" si="205">D536+D537+D538+D540</f>
        <v>28675.9</v>
      </c>
      <c r="E535" s="38">
        <f t="shared" ref="E535" si="206">E536+E537+E538+E540</f>
        <v>28675.9</v>
      </c>
      <c r="F535" s="38">
        <f t="shared" si="205"/>
        <v>0</v>
      </c>
      <c r="G535" s="60" t="s">
        <v>364</v>
      </c>
    </row>
    <row r="536" spans="1:7" x14ac:dyDescent="0.25">
      <c r="A536" s="61"/>
      <c r="B536" s="29" t="s">
        <v>7</v>
      </c>
      <c r="C536" s="38">
        <v>0</v>
      </c>
      <c r="D536" s="38">
        <v>0</v>
      </c>
      <c r="E536" s="38">
        <v>0</v>
      </c>
      <c r="F536" s="38">
        <v>0</v>
      </c>
      <c r="G536" s="60"/>
    </row>
    <row r="537" spans="1:7" x14ac:dyDescent="0.25">
      <c r="A537" s="61"/>
      <c r="B537" s="29" t="s">
        <v>2</v>
      </c>
      <c r="C537" s="38">
        <v>0</v>
      </c>
      <c r="D537" s="38">
        <v>0</v>
      </c>
      <c r="E537" s="38">
        <v>0</v>
      </c>
      <c r="F537" s="38">
        <v>0</v>
      </c>
      <c r="G537" s="60"/>
    </row>
    <row r="538" spans="1:7" x14ac:dyDescent="0.25">
      <c r="A538" s="61"/>
      <c r="B538" s="29" t="s">
        <v>111</v>
      </c>
      <c r="C538" s="38">
        <v>28675.9</v>
      </c>
      <c r="D538" s="38">
        <v>28675.9</v>
      </c>
      <c r="E538" s="38">
        <v>28675.9</v>
      </c>
      <c r="F538" s="38">
        <v>0</v>
      </c>
      <c r="G538" s="60"/>
    </row>
    <row r="539" spans="1:7" x14ac:dyDescent="0.25">
      <c r="A539" s="61"/>
      <c r="B539" s="18" t="s">
        <v>97</v>
      </c>
      <c r="C539" s="38">
        <v>28675.9</v>
      </c>
      <c r="D539" s="38">
        <v>28675.9</v>
      </c>
      <c r="E539" s="38">
        <v>28675.9</v>
      </c>
      <c r="F539" s="38">
        <v>0</v>
      </c>
      <c r="G539" s="60"/>
    </row>
    <row r="540" spans="1:7" x14ac:dyDescent="0.25">
      <c r="A540" s="61"/>
      <c r="B540" s="29" t="s">
        <v>6</v>
      </c>
      <c r="C540" s="38">
        <v>0</v>
      </c>
      <c r="D540" s="38">
        <v>0</v>
      </c>
      <c r="E540" s="38">
        <v>0</v>
      </c>
      <c r="F540" s="38">
        <v>0</v>
      </c>
      <c r="G540" s="60"/>
    </row>
    <row r="541" spans="1:7" ht="111.75" customHeight="1" x14ac:dyDescent="0.25">
      <c r="A541" s="51" t="s">
        <v>194</v>
      </c>
      <c r="B541" s="30" t="s">
        <v>82</v>
      </c>
      <c r="C541" s="47">
        <f>SUM(C542:C545)</f>
        <v>31873.4</v>
      </c>
      <c r="D541" s="47">
        <f>SUM(D542:D545)</f>
        <v>31861.4</v>
      </c>
      <c r="E541" s="47">
        <f>SUM(E542:E545)</f>
        <v>31837.599999999999</v>
      </c>
      <c r="F541" s="47">
        <f>SUM(F542:F545)</f>
        <v>31837.599999999999</v>
      </c>
      <c r="G541" s="66"/>
    </row>
    <row r="542" spans="1:7" x14ac:dyDescent="0.25">
      <c r="A542" s="52"/>
      <c r="B542" s="29" t="s">
        <v>7</v>
      </c>
      <c r="C542" s="33">
        <f>C547</f>
        <v>0</v>
      </c>
      <c r="D542" s="33">
        <f t="shared" ref="D542:F542" si="207">D547</f>
        <v>0</v>
      </c>
      <c r="E542" s="33">
        <f t="shared" si="207"/>
        <v>0</v>
      </c>
      <c r="F542" s="33">
        <f t="shared" si="207"/>
        <v>0</v>
      </c>
      <c r="G542" s="81"/>
    </row>
    <row r="543" spans="1:7" x14ac:dyDescent="0.25">
      <c r="A543" s="52"/>
      <c r="B543" s="29" t="s">
        <v>2</v>
      </c>
      <c r="C543" s="33">
        <f t="shared" ref="C543:F545" si="208">C548</f>
        <v>0</v>
      </c>
      <c r="D543" s="33">
        <f t="shared" si="208"/>
        <v>0</v>
      </c>
      <c r="E543" s="33">
        <f t="shared" si="208"/>
        <v>0</v>
      </c>
      <c r="F543" s="33">
        <f t="shared" si="208"/>
        <v>0</v>
      </c>
      <c r="G543" s="81"/>
    </row>
    <row r="544" spans="1:7" x14ac:dyDescent="0.25">
      <c r="A544" s="52"/>
      <c r="B544" s="29" t="s">
        <v>3</v>
      </c>
      <c r="C544" s="33">
        <f t="shared" si="208"/>
        <v>31873.4</v>
      </c>
      <c r="D544" s="33">
        <f t="shared" si="208"/>
        <v>31861.4</v>
      </c>
      <c r="E544" s="33">
        <f t="shared" si="208"/>
        <v>31837.599999999999</v>
      </c>
      <c r="F544" s="33">
        <f t="shared" si="208"/>
        <v>31837.599999999999</v>
      </c>
      <c r="G544" s="81"/>
    </row>
    <row r="545" spans="1:7" x14ac:dyDescent="0.25">
      <c r="A545" s="52"/>
      <c r="B545" s="29" t="s">
        <v>6</v>
      </c>
      <c r="C545" s="33">
        <f t="shared" si="208"/>
        <v>0</v>
      </c>
      <c r="D545" s="33">
        <f t="shared" si="208"/>
        <v>0</v>
      </c>
      <c r="E545" s="33">
        <f t="shared" si="208"/>
        <v>0</v>
      </c>
      <c r="F545" s="33">
        <f t="shared" si="208"/>
        <v>0</v>
      </c>
      <c r="G545" s="81"/>
    </row>
    <row r="546" spans="1:7" x14ac:dyDescent="0.25">
      <c r="A546" s="53"/>
      <c r="B546" s="30" t="s">
        <v>439</v>
      </c>
      <c r="C546" s="34">
        <f>C547+C548+C549+C550</f>
        <v>31873.4</v>
      </c>
      <c r="D546" s="34">
        <f t="shared" ref="D546:F546" si="209">D547+D548+D549+D550</f>
        <v>31861.4</v>
      </c>
      <c r="E546" s="34">
        <f t="shared" si="209"/>
        <v>31837.599999999999</v>
      </c>
      <c r="F546" s="34">
        <f t="shared" si="209"/>
        <v>31837.599999999999</v>
      </c>
      <c r="G546" s="81"/>
    </row>
    <row r="547" spans="1:7" x14ac:dyDescent="0.25">
      <c r="A547" s="53"/>
      <c r="B547" s="29" t="s">
        <v>7</v>
      </c>
      <c r="C547" s="33">
        <f>C552</f>
        <v>0</v>
      </c>
      <c r="D547" s="33">
        <f t="shared" ref="D547:F547" si="210">D552</f>
        <v>0</v>
      </c>
      <c r="E547" s="33">
        <f t="shared" si="210"/>
        <v>0</v>
      </c>
      <c r="F547" s="33">
        <f t="shared" si="210"/>
        <v>0</v>
      </c>
      <c r="G547" s="81"/>
    </row>
    <row r="548" spans="1:7" x14ac:dyDescent="0.25">
      <c r="A548" s="53"/>
      <c r="B548" s="29" t="s">
        <v>2</v>
      </c>
      <c r="C548" s="33">
        <f>C553</f>
        <v>0</v>
      </c>
      <c r="D548" s="33">
        <f t="shared" ref="D548:F548" si="211">D553</f>
        <v>0</v>
      </c>
      <c r="E548" s="33">
        <f t="shared" si="211"/>
        <v>0</v>
      </c>
      <c r="F548" s="33">
        <f t="shared" si="211"/>
        <v>0</v>
      </c>
      <c r="G548" s="81"/>
    </row>
    <row r="549" spans="1:7" x14ac:dyDescent="0.25">
      <c r="A549" s="53"/>
      <c r="B549" s="29" t="s">
        <v>3</v>
      </c>
      <c r="C549" s="33">
        <f>C554</f>
        <v>31873.4</v>
      </c>
      <c r="D549" s="33">
        <f t="shared" ref="D549:F549" si="212">D554</f>
        <v>31861.4</v>
      </c>
      <c r="E549" s="33">
        <f t="shared" si="212"/>
        <v>31837.599999999999</v>
      </c>
      <c r="F549" s="33">
        <f t="shared" si="212"/>
        <v>31837.599999999999</v>
      </c>
      <c r="G549" s="81"/>
    </row>
    <row r="550" spans="1:7" x14ac:dyDescent="0.25">
      <c r="A550" s="54"/>
      <c r="B550" s="29" t="s">
        <v>6</v>
      </c>
      <c r="C550" s="33">
        <f>C555</f>
        <v>0</v>
      </c>
      <c r="D550" s="33">
        <f t="shared" ref="D550:F550" si="213">D555</f>
        <v>0</v>
      </c>
      <c r="E550" s="33">
        <f t="shared" si="213"/>
        <v>0</v>
      </c>
      <c r="F550" s="33">
        <f t="shared" si="213"/>
        <v>0</v>
      </c>
      <c r="G550" s="82"/>
    </row>
    <row r="551" spans="1:7" ht="62.4" x14ac:dyDescent="0.25">
      <c r="A551" s="61" t="s">
        <v>195</v>
      </c>
      <c r="B551" s="19" t="s">
        <v>83</v>
      </c>
      <c r="C551" s="33">
        <f>SUM(C552:C554)</f>
        <v>31873.4</v>
      </c>
      <c r="D551" s="33">
        <f>SUM(D552:D554)</f>
        <v>31861.4</v>
      </c>
      <c r="E551" s="33">
        <f>SUM(E552:E554)</f>
        <v>31837.599999999999</v>
      </c>
      <c r="F551" s="33">
        <f>SUM(F552:F554)</f>
        <v>31837.599999999999</v>
      </c>
      <c r="G551" s="60" t="s">
        <v>420</v>
      </c>
    </row>
    <row r="552" spans="1:7" x14ac:dyDescent="0.25">
      <c r="A552" s="61"/>
      <c r="B552" s="29" t="s">
        <v>7</v>
      </c>
      <c r="C552" s="38">
        <v>0</v>
      </c>
      <c r="D552" s="38">
        <v>0</v>
      </c>
      <c r="E552" s="38">
        <v>0</v>
      </c>
      <c r="F552" s="38">
        <v>0</v>
      </c>
      <c r="G552" s="62"/>
    </row>
    <row r="553" spans="1:7" x14ac:dyDescent="0.25">
      <c r="A553" s="61"/>
      <c r="B553" s="29" t="s">
        <v>2</v>
      </c>
      <c r="C553" s="38">
        <v>0</v>
      </c>
      <c r="D553" s="38">
        <v>0</v>
      </c>
      <c r="E553" s="38">
        <v>0</v>
      </c>
      <c r="F553" s="38">
        <v>0</v>
      </c>
      <c r="G553" s="62"/>
    </row>
    <row r="554" spans="1:7" x14ac:dyDescent="0.25">
      <c r="A554" s="61"/>
      <c r="B554" s="29" t="s">
        <v>3</v>
      </c>
      <c r="C554" s="38">
        <v>31873.4</v>
      </c>
      <c r="D554" s="38">
        <v>31861.4</v>
      </c>
      <c r="E554" s="38">
        <v>31837.599999999999</v>
      </c>
      <c r="F554" s="38">
        <v>31837.599999999999</v>
      </c>
      <c r="G554" s="62"/>
    </row>
    <row r="555" spans="1:7" x14ac:dyDescent="0.25">
      <c r="A555" s="63"/>
      <c r="B555" s="29" t="s">
        <v>6</v>
      </c>
      <c r="C555" s="38">
        <v>0</v>
      </c>
      <c r="D555" s="38">
        <v>0</v>
      </c>
      <c r="E555" s="38">
        <v>0</v>
      </c>
      <c r="F555" s="38">
        <v>0</v>
      </c>
      <c r="G555" s="62"/>
    </row>
    <row r="556" spans="1:7" ht="31.5" customHeight="1" x14ac:dyDescent="0.25">
      <c r="A556" s="124" t="s">
        <v>107</v>
      </c>
      <c r="B556" s="10" t="s">
        <v>38</v>
      </c>
      <c r="C556" s="47">
        <f>C557+C558+C559+C561</f>
        <v>1951558.1000000003</v>
      </c>
      <c r="D556" s="47">
        <f>D557+D558+D559+D561</f>
        <v>1896640.4</v>
      </c>
      <c r="E556" s="47">
        <f t="shared" ref="E556:F556" si="214">E557+E558+E559+E561</f>
        <v>1896640.4</v>
      </c>
      <c r="F556" s="47">
        <f t="shared" si="214"/>
        <v>1916801.6</v>
      </c>
      <c r="G556" s="96"/>
    </row>
    <row r="557" spans="1:7" x14ac:dyDescent="0.3">
      <c r="A557" s="92"/>
      <c r="B557" s="13" t="s">
        <v>4</v>
      </c>
      <c r="C557" s="38">
        <f>C563+C569</f>
        <v>740</v>
      </c>
      <c r="D557" s="38">
        <f t="shared" ref="D557:F557" si="215">D563+D569</f>
        <v>740</v>
      </c>
      <c r="E557" s="38">
        <f t="shared" si="215"/>
        <v>740</v>
      </c>
      <c r="F557" s="38">
        <f t="shared" si="215"/>
        <v>740</v>
      </c>
      <c r="G557" s="56"/>
    </row>
    <row r="558" spans="1:7" x14ac:dyDescent="0.3">
      <c r="A558" s="92"/>
      <c r="B558" s="13" t="s">
        <v>2</v>
      </c>
      <c r="C558" s="38">
        <f>C564+C570</f>
        <v>1123706.8</v>
      </c>
      <c r="D558" s="38">
        <f t="shared" ref="D558:F558" si="216">D564+D570</f>
        <v>1123094.3999999999</v>
      </c>
      <c r="E558" s="38">
        <f t="shared" si="216"/>
        <v>1123094.3999999999</v>
      </c>
      <c r="F558" s="38">
        <f t="shared" si="216"/>
        <v>1151081.8999999999</v>
      </c>
      <c r="G558" s="56"/>
    </row>
    <row r="559" spans="1:7" x14ac:dyDescent="0.3">
      <c r="A559" s="92"/>
      <c r="B559" s="13" t="s">
        <v>111</v>
      </c>
      <c r="C559" s="38">
        <f>C565+C571</f>
        <v>824454.00000000012</v>
      </c>
      <c r="D559" s="38">
        <f t="shared" ref="D559:F559" si="217">D565+D571</f>
        <v>770523</v>
      </c>
      <c r="E559" s="38">
        <f t="shared" si="217"/>
        <v>770523</v>
      </c>
      <c r="F559" s="38">
        <f t="shared" si="217"/>
        <v>762696.70000000007</v>
      </c>
      <c r="G559" s="56"/>
    </row>
    <row r="560" spans="1:7" x14ac:dyDescent="0.25">
      <c r="A560" s="92"/>
      <c r="B560" s="18" t="s">
        <v>97</v>
      </c>
      <c r="C560" s="38">
        <f>C566+C572</f>
        <v>43789.899999999994</v>
      </c>
      <c r="D560" s="38">
        <f t="shared" ref="D560:F560" si="218">D566+D572</f>
        <v>43789.899999999994</v>
      </c>
      <c r="E560" s="38">
        <f t="shared" si="218"/>
        <v>43789.899999999994</v>
      </c>
      <c r="F560" s="38">
        <f t="shared" si="218"/>
        <v>0</v>
      </c>
      <c r="G560" s="56"/>
    </row>
    <row r="561" spans="1:7" x14ac:dyDescent="0.25">
      <c r="A561" s="92"/>
      <c r="B561" s="29" t="s">
        <v>6</v>
      </c>
      <c r="C561" s="38">
        <f>C567+C573</f>
        <v>2657.3</v>
      </c>
      <c r="D561" s="38">
        <f t="shared" ref="D561:F561" si="219">D567+D573</f>
        <v>2283</v>
      </c>
      <c r="E561" s="38">
        <f t="shared" si="219"/>
        <v>2283</v>
      </c>
      <c r="F561" s="38">
        <f t="shared" si="219"/>
        <v>2283</v>
      </c>
      <c r="G561" s="56"/>
    </row>
    <row r="562" spans="1:7" ht="31.2" x14ac:dyDescent="0.25">
      <c r="A562" s="94"/>
      <c r="B562" s="17" t="s">
        <v>442</v>
      </c>
      <c r="C562" s="41">
        <f>C563+C564+C565+C567</f>
        <v>113760.59999999999</v>
      </c>
      <c r="D562" s="41">
        <f t="shared" ref="D562:F562" si="220">D563+D564+D565+D567</f>
        <v>63766.899999999994</v>
      </c>
      <c r="E562" s="41">
        <f t="shared" si="220"/>
        <v>63766.899999999994</v>
      </c>
      <c r="F562" s="41">
        <f t="shared" si="220"/>
        <v>105972.7</v>
      </c>
      <c r="G562" s="56"/>
    </row>
    <row r="563" spans="1:7" x14ac:dyDescent="0.3">
      <c r="A563" s="94"/>
      <c r="B563" s="13" t="s">
        <v>4</v>
      </c>
      <c r="C563" s="38">
        <f>C581</f>
        <v>0</v>
      </c>
      <c r="D563" s="38">
        <f t="shared" ref="D563:F563" si="221">D581</f>
        <v>0</v>
      </c>
      <c r="E563" s="38">
        <f t="shared" si="221"/>
        <v>0</v>
      </c>
      <c r="F563" s="38">
        <f t="shared" si="221"/>
        <v>0</v>
      </c>
      <c r="G563" s="56"/>
    </row>
    <row r="564" spans="1:7" x14ac:dyDescent="0.3">
      <c r="A564" s="94"/>
      <c r="B564" s="13" t="s">
        <v>2</v>
      </c>
      <c r="C564" s="38">
        <f>C582</f>
        <v>13672.7</v>
      </c>
      <c r="D564" s="38">
        <f t="shared" ref="D564:F564" si="222">D582</f>
        <v>13672.7</v>
      </c>
      <c r="E564" s="38">
        <f t="shared" si="222"/>
        <v>13672.7</v>
      </c>
      <c r="F564" s="38">
        <f t="shared" si="222"/>
        <v>43672.7</v>
      </c>
      <c r="G564" s="56"/>
    </row>
    <row r="565" spans="1:7" x14ac:dyDescent="0.3">
      <c r="A565" s="94"/>
      <c r="B565" s="13" t="s">
        <v>111</v>
      </c>
      <c r="C565" s="38">
        <f>C583</f>
        <v>100087.9</v>
      </c>
      <c r="D565" s="38">
        <f t="shared" ref="D565:F565" si="223">D583</f>
        <v>50094.2</v>
      </c>
      <c r="E565" s="38">
        <f t="shared" si="223"/>
        <v>50094.2</v>
      </c>
      <c r="F565" s="38">
        <f t="shared" si="223"/>
        <v>62300</v>
      </c>
      <c r="G565" s="56"/>
    </row>
    <row r="566" spans="1:7" x14ac:dyDescent="0.25">
      <c r="A566" s="94"/>
      <c r="B566" s="18" t="s">
        <v>97</v>
      </c>
      <c r="C566" s="38">
        <f>C584</f>
        <v>24094.199999999997</v>
      </c>
      <c r="D566" s="38">
        <f t="shared" ref="D566:F566" si="224">D584</f>
        <v>24094.199999999997</v>
      </c>
      <c r="E566" s="38">
        <f t="shared" si="224"/>
        <v>24094.199999999997</v>
      </c>
      <c r="F566" s="38">
        <f t="shared" si="224"/>
        <v>0</v>
      </c>
      <c r="G566" s="56"/>
    </row>
    <row r="567" spans="1:7" x14ac:dyDescent="0.25">
      <c r="A567" s="94"/>
      <c r="B567" s="29" t="s">
        <v>6</v>
      </c>
      <c r="C567" s="38">
        <f>C585</f>
        <v>0</v>
      </c>
      <c r="D567" s="38">
        <f t="shared" ref="D567:F567" si="225">D585</f>
        <v>0</v>
      </c>
      <c r="E567" s="38">
        <f t="shared" si="225"/>
        <v>0</v>
      </c>
      <c r="F567" s="38">
        <f t="shared" si="225"/>
        <v>0</v>
      </c>
      <c r="G567" s="56"/>
    </row>
    <row r="568" spans="1:7" x14ac:dyDescent="0.25">
      <c r="A568" s="94"/>
      <c r="B568" s="30" t="s">
        <v>439</v>
      </c>
      <c r="C568" s="41">
        <f>C569+C570+C571+C573</f>
        <v>1837797.5000000002</v>
      </c>
      <c r="D568" s="41">
        <f t="shared" ref="D568:F568" si="226">D569+D570+D571+D573</f>
        <v>1832873.5</v>
      </c>
      <c r="E568" s="41">
        <f t="shared" si="226"/>
        <v>1832873.5</v>
      </c>
      <c r="F568" s="41">
        <f t="shared" si="226"/>
        <v>1810828.9</v>
      </c>
      <c r="G568" s="56"/>
    </row>
    <row r="569" spans="1:7" x14ac:dyDescent="0.3">
      <c r="A569" s="94"/>
      <c r="B569" s="13" t="s">
        <v>4</v>
      </c>
      <c r="C569" s="38">
        <f t="shared" ref="C569:F571" si="227">C587+C655+C700</f>
        <v>740</v>
      </c>
      <c r="D569" s="38">
        <f t="shared" si="227"/>
        <v>740</v>
      </c>
      <c r="E569" s="38">
        <f t="shared" si="227"/>
        <v>740</v>
      </c>
      <c r="F569" s="38">
        <f t="shared" si="227"/>
        <v>740</v>
      </c>
      <c r="G569" s="56"/>
    </row>
    <row r="570" spans="1:7" x14ac:dyDescent="0.3">
      <c r="A570" s="94"/>
      <c r="B570" s="13" t="s">
        <v>2</v>
      </c>
      <c r="C570" s="38">
        <f t="shared" si="227"/>
        <v>1110034.1000000001</v>
      </c>
      <c r="D570" s="38">
        <f t="shared" si="227"/>
        <v>1109421.7</v>
      </c>
      <c r="E570" s="38">
        <f t="shared" si="227"/>
        <v>1109421.7</v>
      </c>
      <c r="F570" s="38">
        <f t="shared" si="227"/>
        <v>1107409.2</v>
      </c>
      <c r="G570" s="56"/>
    </row>
    <row r="571" spans="1:7" x14ac:dyDescent="0.3">
      <c r="A571" s="94"/>
      <c r="B571" s="13" t="s">
        <v>111</v>
      </c>
      <c r="C571" s="38">
        <f t="shared" si="227"/>
        <v>724366.10000000009</v>
      </c>
      <c r="D571" s="38">
        <f t="shared" si="227"/>
        <v>720428.8</v>
      </c>
      <c r="E571" s="38">
        <f t="shared" si="227"/>
        <v>720428.8</v>
      </c>
      <c r="F571" s="38">
        <f t="shared" si="227"/>
        <v>700396.70000000007</v>
      </c>
      <c r="G571" s="56"/>
    </row>
    <row r="572" spans="1:7" x14ac:dyDescent="0.25">
      <c r="A572" s="94"/>
      <c r="B572" s="18" t="s">
        <v>97</v>
      </c>
      <c r="C572" s="38">
        <f>C590+C703</f>
        <v>19695.7</v>
      </c>
      <c r="D572" s="38">
        <f>D590+D703</f>
        <v>19695.7</v>
      </c>
      <c r="E572" s="38">
        <f>E590+E703</f>
        <v>19695.7</v>
      </c>
      <c r="F572" s="38">
        <f>F590+F703</f>
        <v>0</v>
      </c>
      <c r="G572" s="56"/>
    </row>
    <row r="573" spans="1:7" x14ac:dyDescent="0.25">
      <c r="A573" s="95"/>
      <c r="B573" s="29" t="s">
        <v>6</v>
      </c>
      <c r="C573" s="38">
        <f>C591+C658+C704</f>
        <v>2657.3</v>
      </c>
      <c r="D573" s="38">
        <f>D591+D658+D704</f>
        <v>2283</v>
      </c>
      <c r="E573" s="38">
        <f>E591+E658+E704</f>
        <v>2283</v>
      </c>
      <c r="F573" s="38">
        <f>F591+F658+F704</f>
        <v>2283</v>
      </c>
      <c r="G573" s="57"/>
    </row>
    <row r="574" spans="1:7" ht="31.2" x14ac:dyDescent="0.25">
      <c r="A574" s="51" t="s">
        <v>196</v>
      </c>
      <c r="B574" s="10" t="s">
        <v>37</v>
      </c>
      <c r="C574" s="47">
        <f>C575+C576+C577+C579</f>
        <v>1817984.1000000003</v>
      </c>
      <c r="D574" s="47">
        <f>D575+D576+D577+D579</f>
        <v>1764581.3</v>
      </c>
      <c r="E574" s="47">
        <f>E575+E576+E577+E579</f>
        <v>1764581.3</v>
      </c>
      <c r="F574" s="47">
        <f>F575+F576+F577+F579</f>
        <v>1784781.1</v>
      </c>
      <c r="G574" s="96"/>
    </row>
    <row r="575" spans="1:7" x14ac:dyDescent="0.3">
      <c r="A575" s="92"/>
      <c r="B575" s="13" t="s">
        <v>4</v>
      </c>
      <c r="C575" s="38">
        <f>C581+C587</f>
        <v>740</v>
      </c>
      <c r="D575" s="38">
        <f t="shared" ref="D575:F575" si="228">D581+D587</f>
        <v>740</v>
      </c>
      <c r="E575" s="38">
        <f t="shared" si="228"/>
        <v>740</v>
      </c>
      <c r="F575" s="38">
        <f t="shared" si="228"/>
        <v>740</v>
      </c>
      <c r="G575" s="56"/>
    </row>
    <row r="576" spans="1:7" x14ac:dyDescent="0.3">
      <c r="A576" s="92"/>
      <c r="B576" s="13" t="s">
        <v>2</v>
      </c>
      <c r="C576" s="38">
        <f>C582+C588</f>
        <v>1058723.3</v>
      </c>
      <c r="D576" s="38">
        <f t="shared" ref="D576:F576" si="229">D582+D588</f>
        <v>1058723.3</v>
      </c>
      <c r="E576" s="38">
        <f t="shared" si="229"/>
        <v>1058723.3</v>
      </c>
      <c r="F576" s="38">
        <f t="shared" si="229"/>
        <v>1086710.8</v>
      </c>
      <c r="G576" s="56"/>
    </row>
    <row r="577" spans="1:7" x14ac:dyDescent="0.3">
      <c r="A577" s="92"/>
      <c r="B577" s="13" t="s">
        <v>111</v>
      </c>
      <c r="C577" s="38">
        <f>C583+C589</f>
        <v>755863.50000000012</v>
      </c>
      <c r="D577" s="38">
        <f t="shared" ref="D577:F577" si="230">D583+D589</f>
        <v>702835</v>
      </c>
      <c r="E577" s="38">
        <f t="shared" si="230"/>
        <v>702835</v>
      </c>
      <c r="F577" s="38">
        <f t="shared" si="230"/>
        <v>695047.3</v>
      </c>
      <c r="G577" s="56"/>
    </row>
    <row r="578" spans="1:7" x14ac:dyDescent="0.25">
      <c r="A578" s="92"/>
      <c r="B578" s="18" t="s">
        <v>97</v>
      </c>
      <c r="C578" s="38">
        <f>C584+C590</f>
        <v>43751.3</v>
      </c>
      <c r="D578" s="38">
        <f t="shared" ref="D578:F578" si="231">D584+D590</f>
        <v>43751.3</v>
      </c>
      <c r="E578" s="38">
        <f t="shared" si="231"/>
        <v>43751.3</v>
      </c>
      <c r="F578" s="38">
        <f t="shared" si="231"/>
        <v>0</v>
      </c>
      <c r="G578" s="56"/>
    </row>
    <row r="579" spans="1:7" x14ac:dyDescent="0.25">
      <c r="A579" s="93"/>
      <c r="B579" s="29" t="s">
        <v>6</v>
      </c>
      <c r="C579" s="38">
        <f>C585+C591</f>
        <v>2657.3</v>
      </c>
      <c r="D579" s="38">
        <f t="shared" ref="D579:F579" si="232">D585+D591</f>
        <v>2283</v>
      </c>
      <c r="E579" s="38">
        <f t="shared" si="232"/>
        <v>2283</v>
      </c>
      <c r="F579" s="38">
        <f t="shared" si="232"/>
        <v>2283</v>
      </c>
      <c r="G579" s="56"/>
    </row>
    <row r="580" spans="1:7" ht="31.2" x14ac:dyDescent="0.25">
      <c r="A580" s="94"/>
      <c r="B580" s="17" t="s">
        <v>442</v>
      </c>
      <c r="C580" s="47">
        <f>C581+C582+C583+C585</f>
        <v>113760.59999999999</v>
      </c>
      <c r="D580" s="47">
        <f t="shared" ref="D580:F580" si="233">D581+D582+D583+D585</f>
        <v>63766.899999999994</v>
      </c>
      <c r="E580" s="47">
        <f t="shared" si="233"/>
        <v>63766.899999999994</v>
      </c>
      <c r="F580" s="47">
        <f t="shared" si="233"/>
        <v>105972.7</v>
      </c>
      <c r="G580" s="56"/>
    </row>
    <row r="581" spans="1:7" x14ac:dyDescent="0.3">
      <c r="A581" s="94"/>
      <c r="B581" s="13" t="s">
        <v>4</v>
      </c>
      <c r="C581" s="38">
        <f>C622+C628+C633+C639+C644</f>
        <v>0</v>
      </c>
      <c r="D581" s="38">
        <f t="shared" ref="D581:F581" si="234">D622+D628+D633+D639+D644</f>
        <v>0</v>
      </c>
      <c r="E581" s="38">
        <f t="shared" si="234"/>
        <v>0</v>
      </c>
      <c r="F581" s="38">
        <f t="shared" si="234"/>
        <v>0</v>
      </c>
      <c r="G581" s="56"/>
    </row>
    <row r="582" spans="1:7" x14ac:dyDescent="0.3">
      <c r="A582" s="94"/>
      <c r="B582" s="13" t="s">
        <v>2</v>
      </c>
      <c r="C582" s="38">
        <f>C617+C623+C629+C634+C640+C645</f>
        <v>13672.7</v>
      </c>
      <c r="D582" s="38">
        <f t="shared" ref="D582:F582" si="235">D617+D623+D629+D634+D640+D645</f>
        <v>13672.7</v>
      </c>
      <c r="E582" s="38">
        <f t="shared" si="235"/>
        <v>13672.7</v>
      </c>
      <c r="F582" s="38">
        <f t="shared" si="235"/>
        <v>43672.7</v>
      </c>
      <c r="G582" s="56"/>
    </row>
    <row r="583" spans="1:7" x14ac:dyDescent="0.3">
      <c r="A583" s="94"/>
      <c r="B583" s="13" t="s">
        <v>111</v>
      </c>
      <c r="C583" s="38">
        <f>C618+C624+C630+C635+C641+C646</f>
        <v>100087.9</v>
      </c>
      <c r="D583" s="38">
        <f t="shared" ref="D583:F583" si="236">D618+D624+D630+D635+D641+D646</f>
        <v>50094.2</v>
      </c>
      <c r="E583" s="38">
        <f t="shared" si="236"/>
        <v>50094.2</v>
      </c>
      <c r="F583" s="38">
        <f t="shared" si="236"/>
        <v>62300</v>
      </c>
      <c r="G583" s="56"/>
    </row>
    <row r="584" spans="1:7" x14ac:dyDescent="0.25">
      <c r="A584" s="94"/>
      <c r="B584" s="18" t="s">
        <v>97</v>
      </c>
      <c r="C584" s="38">
        <f>C619+C625+C636+C647</f>
        <v>24094.199999999997</v>
      </c>
      <c r="D584" s="38">
        <f t="shared" ref="D584:F584" si="237">D619+D625+D636+D647</f>
        <v>24094.199999999997</v>
      </c>
      <c r="E584" s="38">
        <f t="shared" si="237"/>
        <v>24094.199999999997</v>
      </c>
      <c r="F584" s="38">
        <f t="shared" si="237"/>
        <v>0</v>
      </c>
      <c r="G584" s="56"/>
    </row>
    <row r="585" spans="1:7" x14ac:dyDescent="0.25">
      <c r="A585" s="94"/>
      <c r="B585" s="29" t="s">
        <v>6</v>
      </c>
      <c r="C585" s="38">
        <v>0</v>
      </c>
      <c r="D585" s="38">
        <v>0</v>
      </c>
      <c r="E585" s="38">
        <v>0</v>
      </c>
      <c r="F585" s="38">
        <v>0</v>
      </c>
      <c r="G585" s="56"/>
    </row>
    <row r="586" spans="1:7" x14ac:dyDescent="0.25">
      <c r="A586" s="94"/>
      <c r="B586" s="30" t="s">
        <v>439</v>
      </c>
      <c r="C586" s="41">
        <f>C587+C588+C589+C591</f>
        <v>1704223.5000000002</v>
      </c>
      <c r="D586" s="41">
        <f t="shared" ref="D586:F586" si="238">D587+D588+D589+D591</f>
        <v>1700814.4</v>
      </c>
      <c r="E586" s="41">
        <f t="shared" si="238"/>
        <v>1700814.4</v>
      </c>
      <c r="F586" s="41">
        <f t="shared" si="238"/>
        <v>1678808.4</v>
      </c>
      <c r="G586" s="56"/>
    </row>
    <row r="587" spans="1:7" x14ac:dyDescent="0.3">
      <c r="A587" s="94"/>
      <c r="B587" s="13" t="s">
        <v>4</v>
      </c>
      <c r="C587" s="38">
        <f>C593+C598+C603+C608+C650</f>
        <v>740</v>
      </c>
      <c r="D587" s="38">
        <f t="shared" ref="D587:F587" si="239">D593+D598+D603+D608+D650</f>
        <v>740</v>
      </c>
      <c r="E587" s="38">
        <f t="shared" si="239"/>
        <v>740</v>
      </c>
      <c r="F587" s="38">
        <f t="shared" si="239"/>
        <v>740</v>
      </c>
      <c r="G587" s="56"/>
    </row>
    <row r="588" spans="1:7" x14ac:dyDescent="0.3">
      <c r="A588" s="94"/>
      <c r="B588" s="13" t="s">
        <v>2</v>
      </c>
      <c r="C588" s="38">
        <f>C594+C599+C604+C609+C651</f>
        <v>1045050.6</v>
      </c>
      <c r="D588" s="38">
        <f t="shared" ref="D588:F588" si="240">D594+D599+D604+D609+D651</f>
        <v>1045050.6</v>
      </c>
      <c r="E588" s="38">
        <f t="shared" si="240"/>
        <v>1045050.6</v>
      </c>
      <c r="F588" s="38">
        <f t="shared" si="240"/>
        <v>1043038.1</v>
      </c>
      <c r="G588" s="56"/>
    </row>
    <row r="589" spans="1:7" x14ac:dyDescent="0.3">
      <c r="A589" s="94"/>
      <c r="B589" s="13" t="s">
        <v>111</v>
      </c>
      <c r="C589" s="38">
        <f>C595+C600+C605+C610+C612+C652</f>
        <v>655775.60000000009</v>
      </c>
      <c r="D589" s="38">
        <f t="shared" ref="D589:F589" si="241">D595+D600+D605+D610+D612+D652</f>
        <v>652740.80000000005</v>
      </c>
      <c r="E589" s="38">
        <f t="shared" si="241"/>
        <v>652740.80000000005</v>
      </c>
      <c r="F589" s="38">
        <f t="shared" si="241"/>
        <v>632747.30000000005</v>
      </c>
      <c r="G589" s="56"/>
    </row>
    <row r="590" spans="1:7" x14ac:dyDescent="0.25">
      <c r="A590" s="94"/>
      <c r="B590" s="18" t="s">
        <v>97</v>
      </c>
      <c r="C590" s="38">
        <f>C611+C613</f>
        <v>19657.100000000002</v>
      </c>
      <c r="D590" s="38">
        <f t="shared" ref="D590:F590" si="242">D611+D613</f>
        <v>19657.100000000002</v>
      </c>
      <c r="E590" s="38">
        <f t="shared" si="242"/>
        <v>19657.100000000002</v>
      </c>
      <c r="F590" s="38">
        <f t="shared" si="242"/>
        <v>0</v>
      </c>
      <c r="G590" s="56"/>
    </row>
    <row r="591" spans="1:7" x14ac:dyDescent="0.25">
      <c r="A591" s="95"/>
      <c r="B591" s="29" t="s">
        <v>6</v>
      </c>
      <c r="C591" s="38">
        <f>C596+C601+C606+C614+C653</f>
        <v>2657.3</v>
      </c>
      <c r="D591" s="38">
        <f t="shared" ref="D591:F591" si="243">D596+D601+D606+D614+D653</f>
        <v>2283</v>
      </c>
      <c r="E591" s="38">
        <f t="shared" si="243"/>
        <v>2283</v>
      </c>
      <c r="F591" s="38">
        <f t="shared" si="243"/>
        <v>2283</v>
      </c>
      <c r="G591" s="57"/>
    </row>
    <row r="592" spans="1:7" ht="78.75" customHeight="1" x14ac:dyDescent="0.25">
      <c r="A592" s="58" t="s">
        <v>197</v>
      </c>
      <c r="B592" s="14" t="s">
        <v>198</v>
      </c>
      <c r="C592" s="35">
        <f>SUM(C593:C596)</f>
        <v>348375.8</v>
      </c>
      <c r="D592" s="35">
        <f>SUM(D593:D596)</f>
        <v>348375.8</v>
      </c>
      <c r="E592" s="35">
        <f>SUM(E593:E596)</f>
        <v>348375.8</v>
      </c>
      <c r="F592" s="35">
        <f>SUM(F593:F596)</f>
        <v>347058.9</v>
      </c>
      <c r="G592" s="87" t="s">
        <v>448</v>
      </c>
    </row>
    <row r="593" spans="1:7" x14ac:dyDescent="0.3">
      <c r="A593" s="73"/>
      <c r="B593" s="13" t="s">
        <v>4</v>
      </c>
      <c r="C593" s="38">
        <v>0</v>
      </c>
      <c r="D593" s="38">
        <v>0</v>
      </c>
      <c r="E593" s="38">
        <v>0</v>
      </c>
      <c r="F593" s="38">
        <v>0</v>
      </c>
      <c r="G593" s="88"/>
    </row>
    <row r="594" spans="1:7" x14ac:dyDescent="0.25">
      <c r="A594" s="73"/>
      <c r="B594" s="15" t="s">
        <v>2</v>
      </c>
      <c r="C594" s="38">
        <v>348375.8</v>
      </c>
      <c r="D594" s="38">
        <v>348375.8</v>
      </c>
      <c r="E594" s="38">
        <v>348375.8</v>
      </c>
      <c r="F594" s="35">
        <v>347058.9</v>
      </c>
      <c r="G594" s="88"/>
    </row>
    <row r="595" spans="1:7" x14ac:dyDescent="0.3">
      <c r="A595" s="73"/>
      <c r="B595" s="13" t="s">
        <v>3</v>
      </c>
      <c r="C595" s="38">
        <v>0</v>
      </c>
      <c r="D595" s="38">
        <v>0</v>
      </c>
      <c r="E595" s="38">
        <v>0</v>
      </c>
      <c r="F595" s="38">
        <v>0</v>
      </c>
      <c r="G595" s="88"/>
    </row>
    <row r="596" spans="1:7" ht="16.5" customHeight="1" x14ac:dyDescent="0.25">
      <c r="A596" s="74"/>
      <c r="B596" s="29" t="s">
        <v>6</v>
      </c>
      <c r="C596" s="38">
        <v>0</v>
      </c>
      <c r="D596" s="38">
        <v>0</v>
      </c>
      <c r="E596" s="38">
        <v>0</v>
      </c>
      <c r="F596" s="38">
        <v>0</v>
      </c>
      <c r="G596" s="88"/>
    </row>
    <row r="597" spans="1:7" ht="81" customHeight="1" x14ac:dyDescent="0.25">
      <c r="A597" s="58" t="s">
        <v>199</v>
      </c>
      <c r="B597" s="23" t="s">
        <v>145</v>
      </c>
      <c r="C597" s="35">
        <f>SUM(C598:C601)</f>
        <v>67435.5</v>
      </c>
      <c r="D597" s="35">
        <f>SUM(D598:D601)</f>
        <v>67435.5</v>
      </c>
      <c r="E597" s="35">
        <f>SUM(E598:E601)</f>
        <v>67435.5</v>
      </c>
      <c r="F597" s="35">
        <f>SUM(F598:F601)</f>
        <v>67435.5</v>
      </c>
      <c r="G597" s="87" t="s">
        <v>375</v>
      </c>
    </row>
    <row r="598" spans="1:7" x14ac:dyDescent="0.3">
      <c r="A598" s="73"/>
      <c r="B598" s="13" t="s">
        <v>4</v>
      </c>
      <c r="C598" s="38">
        <v>0</v>
      </c>
      <c r="D598" s="38">
        <v>0</v>
      </c>
      <c r="E598" s="38">
        <v>0</v>
      </c>
      <c r="F598" s="38">
        <v>0</v>
      </c>
      <c r="G598" s="84"/>
    </row>
    <row r="599" spans="1:7" ht="15.75" customHeight="1" x14ac:dyDescent="0.3">
      <c r="A599" s="73"/>
      <c r="B599" s="13" t="s">
        <v>2</v>
      </c>
      <c r="C599" s="38">
        <v>67435.5</v>
      </c>
      <c r="D599" s="38">
        <v>67435.5</v>
      </c>
      <c r="E599" s="38">
        <v>67435.5</v>
      </c>
      <c r="F599" s="38">
        <v>67435.5</v>
      </c>
      <c r="G599" s="84"/>
    </row>
    <row r="600" spans="1:7" x14ac:dyDescent="0.3">
      <c r="A600" s="73"/>
      <c r="B600" s="13" t="s">
        <v>3</v>
      </c>
      <c r="C600" s="38">
        <v>0</v>
      </c>
      <c r="D600" s="38">
        <v>0</v>
      </c>
      <c r="E600" s="38">
        <v>0</v>
      </c>
      <c r="F600" s="38">
        <v>0</v>
      </c>
      <c r="G600" s="84"/>
    </row>
    <row r="601" spans="1:7" x14ac:dyDescent="0.25">
      <c r="A601" s="74"/>
      <c r="B601" s="29" t="s">
        <v>6</v>
      </c>
      <c r="C601" s="38">
        <v>0</v>
      </c>
      <c r="D601" s="38">
        <v>0</v>
      </c>
      <c r="E601" s="38">
        <v>0</v>
      </c>
      <c r="F601" s="38">
        <v>0</v>
      </c>
      <c r="G601" s="84"/>
    </row>
    <row r="602" spans="1:7" ht="132" customHeight="1" x14ac:dyDescent="0.25">
      <c r="A602" s="58" t="s">
        <v>200</v>
      </c>
      <c r="B602" s="20" t="s">
        <v>201</v>
      </c>
      <c r="C602" s="35">
        <f>SUM(C603:C606)</f>
        <v>629069.19999999995</v>
      </c>
      <c r="D602" s="35">
        <f>SUM(D603:D606)</f>
        <v>629069.19999999995</v>
      </c>
      <c r="E602" s="35">
        <f>SUM(E603:E606)</f>
        <v>629069.19999999995</v>
      </c>
      <c r="F602" s="35">
        <f>SUM(F603:F606)</f>
        <v>628373.6</v>
      </c>
      <c r="G602" s="87" t="s">
        <v>377</v>
      </c>
    </row>
    <row r="603" spans="1:7" ht="15.75" customHeight="1" x14ac:dyDescent="0.3">
      <c r="A603" s="73"/>
      <c r="B603" s="13" t="s">
        <v>4</v>
      </c>
      <c r="C603" s="38">
        <v>0</v>
      </c>
      <c r="D603" s="38">
        <v>0</v>
      </c>
      <c r="E603" s="38">
        <v>0</v>
      </c>
      <c r="F603" s="38">
        <v>0</v>
      </c>
      <c r="G603" s="88"/>
    </row>
    <row r="604" spans="1:7" x14ac:dyDescent="0.25">
      <c r="A604" s="73"/>
      <c r="B604" s="15" t="s">
        <v>2</v>
      </c>
      <c r="C604" s="38">
        <v>629069.19999999995</v>
      </c>
      <c r="D604" s="38">
        <v>629069.19999999995</v>
      </c>
      <c r="E604" s="38">
        <v>629069.19999999995</v>
      </c>
      <c r="F604" s="38">
        <v>628373.6</v>
      </c>
      <c r="G604" s="88"/>
    </row>
    <row r="605" spans="1:7" x14ac:dyDescent="0.3">
      <c r="A605" s="73"/>
      <c r="B605" s="13" t="s">
        <v>3</v>
      </c>
      <c r="C605" s="38">
        <v>0</v>
      </c>
      <c r="D605" s="38">
        <v>0</v>
      </c>
      <c r="E605" s="38">
        <v>0</v>
      </c>
      <c r="F605" s="38">
        <v>0</v>
      </c>
      <c r="G605" s="88"/>
    </row>
    <row r="606" spans="1:7" ht="15.75" customHeight="1" x14ac:dyDescent="0.25">
      <c r="A606" s="74"/>
      <c r="B606" s="29" t="s">
        <v>6</v>
      </c>
      <c r="C606" s="38">
        <v>0</v>
      </c>
      <c r="D606" s="38">
        <v>0</v>
      </c>
      <c r="E606" s="38">
        <v>0</v>
      </c>
      <c r="F606" s="38">
        <v>0</v>
      </c>
      <c r="G606" s="88"/>
    </row>
    <row r="607" spans="1:7" ht="73.5" customHeight="1" x14ac:dyDescent="0.25">
      <c r="A607" s="69" t="s">
        <v>202</v>
      </c>
      <c r="B607" s="22" t="s">
        <v>70</v>
      </c>
      <c r="C607" s="35">
        <f>C608+C609+C610+C612+C614</f>
        <v>658043.10000000009</v>
      </c>
      <c r="D607" s="35">
        <f>D608+D609+D610+D612+D614</f>
        <v>654634</v>
      </c>
      <c r="E607" s="35">
        <f>E608+E609+E610+E612+E614</f>
        <v>654634</v>
      </c>
      <c r="F607" s="35">
        <f>F608+F609+F610+F612+F614</f>
        <v>634640.5</v>
      </c>
      <c r="G607" s="55" t="s">
        <v>421</v>
      </c>
    </row>
    <row r="608" spans="1:7" ht="23.25" customHeight="1" x14ac:dyDescent="0.3">
      <c r="A608" s="71"/>
      <c r="B608" s="13" t="s">
        <v>4</v>
      </c>
      <c r="C608" s="38">
        <v>0</v>
      </c>
      <c r="D608" s="38">
        <v>0</v>
      </c>
      <c r="E608" s="38">
        <v>0</v>
      </c>
      <c r="F608" s="38">
        <v>0</v>
      </c>
      <c r="G608" s="79"/>
    </row>
    <row r="609" spans="1:7" ht="22.5" customHeight="1" x14ac:dyDescent="0.3">
      <c r="A609" s="71"/>
      <c r="B609" s="13" t="s">
        <v>2</v>
      </c>
      <c r="C609" s="38">
        <v>0</v>
      </c>
      <c r="D609" s="38">
        <v>0</v>
      </c>
      <c r="E609" s="38">
        <v>0</v>
      </c>
      <c r="F609" s="38">
        <v>0</v>
      </c>
      <c r="G609" s="79"/>
    </row>
    <row r="610" spans="1:7" ht="18.75" customHeight="1" x14ac:dyDescent="0.25">
      <c r="A610" s="71"/>
      <c r="B610" s="15" t="s">
        <v>118</v>
      </c>
      <c r="C610" s="38">
        <v>295719.09999999998</v>
      </c>
      <c r="D610" s="38">
        <v>293715.7</v>
      </c>
      <c r="E610" s="38">
        <v>293715.7</v>
      </c>
      <c r="F610" s="38">
        <v>292283.09999999998</v>
      </c>
      <c r="G610" s="79"/>
    </row>
    <row r="611" spans="1:7" ht="21" customHeight="1" x14ac:dyDescent="0.25">
      <c r="A611" s="71"/>
      <c r="B611" s="18" t="s">
        <v>97</v>
      </c>
      <c r="C611" s="38">
        <v>1275.9000000000001</v>
      </c>
      <c r="D611" s="38">
        <v>1275.9000000000001</v>
      </c>
      <c r="E611" s="38">
        <v>1275.9000000000001</v>
      </c>
      <c r="F611" s="38">
        <v>0</v>
      </c>
      <c r="G611" s="79"/>
    </row>
    <row r="612" spans="1:7" ht="20.25" customHeight="1" x14ac:dyDescent="0.25">
      <c r="A612" s="71"/>
      <c r="B612" s="15" t="s">
        <v>117</v>
      </c>
      <c r="C612" s="38">
        <v>359666.7</v>
      </c>
      <c r="D612" s="38">
        <v>358635.3</v>
      </c>
      <c r="E612" s="38">
        <v>358635.3</v>
      </c>
      <c r="F612" s="38">
        <v>340074.4</v>
      </c>
      <c r="G612" s="79"/>
    </row>
    <row r="613" spans="1:7" ht="18" customHeight="1" x14ac:dyDescent="0.25">
      <c r="A613" s="71"/>
      <c r="B613" s="18" t="s">
        <v>97</v>
      </c>
      <c r="C613" s="38">
        <v>18381.2</v>
      </c>
      <c r="D613" s="38">
        <v>18381.2</v>
      </c>
      <c r="E613" s="38">
        <v>18381.2</v>
      </c>
      <c r="F613" s="38">
        <v>0</v>
      </c>
      <c r="G613" s="79"/>
    </row>
    <row r="614" spans="1:7" ht="21.75" customHeight="1" x14ac:dyDescent="0.25">
      <c r="A614" s="72"/>
      <c r="B614" s="29" t="s">
        <v>6</v>
      </c>
      <c r="C614" s="38">
        <v>2657.3</v>
      </c>
      <c r="D614" s="38">
        <v>2283</v>
      </c>
      <c r="E614" s="38">
        <v>2283</v>
      </c>
      <c r="F614" s="38">
        <v>2283</v>
      </c>
      <c r="G614" s="80"/>
    </row>
    <row r="615" spans="1:7" ht="31.2" x14ac:dyDescent="0.25">
      <c r="A615" s="72" t="s">
        <v>203</v>
      </c>
      <c r="B615" s="24" t="s">
        <v>319</v>
      </c>
      <c r="C615" s="38">
        <f>C616+C617+C618+C620</f>
        <v>11919.7</v>
      </c>
      <c r="D615" s="38">
        <f t="shared" ref="D615:F615" si="244">D616+D617+D618+D620</f>
        <v>11919.7</v>
      </c>
      <c r="E615" s="38">
        <f t="shared" ref="E615" si="245">E616+E617+E618+E620</f>
        <v>11919.7</v>
      </c>
      <c r="F615" s="38">
        <f t="shared" si="244"/>
        <v>0</v>
      </c>
      <c r="G615" s="60" t="s">
        <v>364</v>
      </c>
    </row>
    <row r="616" spans="1:7" x14ac:dyDescent="0.3">
      <c r="A616" s="75"/>
      <c r="B616" s="13" t="s">
        <v>4</v>
      </c>
      <c r="C616" s="38">
        <v>0</v>
      </c>
      <c r="D616" s="38">
        <v>0</v>
      </c>
      <c r="E616" s="38">
        <v>0</v>
      </c>
      <c r="F616" s="38">
        <v>0</v>
      </c>
      <c r="G616" s="60"/>
    </row>
    <row r="617" spans="1:7" x14ac:dyDescent="0.3">
      <c r="A617" s="75"/>
      <c r="B617" s="13" t="s">
        <v>2</v>
      </c>
      <c r="C617" s="38">
        <v>0</v>
      </c>
      <c r="D617" s="38">
        <v>0</v>
      </c>
      <c r="E617" s="38">
        <v>0</v>
      </c>
      <c r="F617" s="38">
        <v>0</v>
      </c>
      <c r="G617" s="60"/>
    </row>
    <row r="618" spans="1:7" x14ac:dyDescent="0.3">
      <c r="A618" s="75"/>
      <c r="B618" s="13" t="s">
        <v>111</v>
      </c>
      <c r="C618" s="38">
        <f>C619</f>
        <v>11919.7</v>
      </c>
      <c r="D618" s="38">
        <f>D619</f>
        <v>11919.7</v>
      </c>
      <c r="E618" s="38">
        <f>E619</f>
        <v>11919.7</v>
      </c>
      <c r="F618" s="38">
        <v>0</v>
      </c>
      <c r="G618" s="60"/>
    </row>
    <row r="619" spans="1:7" x14ac:dyDescent="0.25">
      <c r="A619" s="75"/>
      <c r="B619" s="18" t="s">
        <v>97</v>
      </c>
      <c r="C619" s="38">
        <v>11919.7</v>
      </c>
      <c r="D619" s="38">
        <v>11919.7</v>
      </c>
      <c r="E619" s="38">
        <v>11919.7</v>
      </c>
      <c r="F619" s="38">
        <v>0</v>
      </c>
      <c r="G619" s="60"/>
    </row>
    <row r="620" spans="1:7" x14ac:dyDescent="0.25">
      <c r="A620" s="75"/>
      <c r="B620" s="29" t="s">
        <v>6</v>
      </c>
      <c r="C620" s="38">
        <v>0</v>
      </c>
      <c r="D620" s="38">
        <v>0</v>
      </c>
      <c r="E620" s="38">
        <v>0</v>
      </c>
      <c r="F620" s="38">
        <v>0</v>
      </c>
      <c r="G620" s="60"/>
    </row>
    <row r="621" spans="1:7" ht="31.2" x14ac:dyDescent="0.25">
      <c r="A621" s="72" t="s">
        <v>204</v>
      </c>
      <c r="B621" s="24" t="s">
        <v>322</v>
      </c>
      <c r="C621" s="38">
        <f>C622+C623+C624+C626</f>
        <v>11005.8</v>
      </c>
      <c r="D621" s="38">
        <f t="shared" ref="D621:E621" si="246">D622+D623+D624+D626</f>
        <v>11005.8</v>
      </c>
      <c r="E621" s="38">
        <f t="shared" si="246"/>
        <v>11005.8</v>
      </c>
      <c r="F621" s="38">
        <f t="shared" ref="F621" si="247">F622+F623+F624+F626</f>
        <v>0</v>
      </c>
      <c r="G621" s="60" t="s">
        <v>364</v>
      </c>
    </row>
    <row r="622" spans="1:7" x14ac:dyDescent="0.3">
      <c r="A622" s="75"/>
      <c r="B622" s="13" t="s">
        <v>4</v>
      </c>
      <c r="C622" s="38">
        <v>0</v>
      </c>
      <c r="D622" s="38">
        <v>0</v>
      </c>
      <c r="E622" s="38">
        <v>0</v>
      </c>
      <c r="F622" s="38">
        <v>0</v>
      </c>
      <c r="G622" s="60"/>
    </row>
    <row r="623" spans="1:7" x14ac:dyDescent="0.3">
      <c r="A623" s="75"/>
      <c r="B623" s="13" t="s">
        <v>2</v>
      </c>
      <c r="C623" s="38">
        <v>0</v>
      </c>
      <c r="D623" s="38">
        <v>0</v>
      </c>
      <c r="E623" s="38">
        <v>0</v>
      </c>
      <c r="F623" s="38">
        <v>0</v>
      </c>
      <c r="G623" s="60"/>
    </row>
    <row r="624" spans="1:7" x14ac:dyDescent="0.3">
      <c r="A624" s="75"/>
      <c r="B624" s="13" t="s">
        <v>111</v>
      </c>
      <c r="C624" s="38">
        <f>C625</f>
        <v>11005.8</v>
      </c>
      <c r="D624" s="38">
        <f>D625</f>
        <v>11005.8</v>
      </c>
      <c r="E624" s="38">
        <f>E625</f>
        <v>11005.8</v>
      </c>
      <c r="F624" s="38">
        <v>0</v>
      </c>
      <c r="G624" s="60"/>
    </row>
    <row r="625" spans="1:7" x14ac:dyDescent="0.25">
      <c r="A625" s="75"/>
      <c r="B625" s="18" t="s">
        <v>97</v>
      </c>
      <c r="C625" s="38">
        <v>11005.8</v>
      </c>
      <c r="D625" s="38">
        <v>11005.8</v>
      </c>
      <c r="E625" s="38">
        <v>11005.8</v>
      </c>
      <c r="F625" s="38">
        <v>0</v>
      </c>
      <c r="G625" s="60"/>
    </row>
    <row r="626" spans="1:7" x14ac:dyDescent="0.25">
      <c r="A626" s="75"/>
      <c r="B626" s="29" t="s">
        <v>6</v>
      </c>
      <c r="C626" s="38">
        <v>0</v>
      </c>
      <c r="D626" s="38">
        <v>0</v>
      </c>
      <c r="E626" s="38">
        <v>0</v>
      </c>
      <c r="F626" s="38">
        <v>0</v>
      </c>
      <c r="G626" s="60"/>
    </row>
    <row r="627" spans="1:7" ht="46.8" x14ac:dyDescent="0.25">
      <c r="A627" s="72" t="s">
        <v>323</v>
      </c>
      <c r="B627" s="24" t="s">
        <v>324</v>
      </c>
      <c r="C627" s="38">
        <f>C628+C629+C630+C631</f>
        <v>39672.699999999997</v>
      </c>
      <c r="D627" s="38">
        <f>D628+D629+D630+D631</f>
        <v>39672.699999999997</v>
      </c>
      <c r="E627" s="38">
        <f>E628+E629+E630+E631</f>
        <v>39672.699999999997</v>
      </c>
      <c r="F627" s="38">
        <f>F628+F629+F630+F631</f>
        <v>105972.7</v>
      </c>
      <c r="G627" s="60" t="s">
        <v>414</v>
      </c>
    </row>
    <row r="628" spans="1:7" x14ac:dyDescent="0.3">
      <c r="A628" s="75"/>
      <c r="B628" s="13" t="s">
        <v>4</v>
      </c>
      <c r="C628" s="38">
        <v>0</v>
      </c>
      <c r="D628" s="38">
        <v>0</v>
      </c>
      <c r="E628" s="38">
        <v>0</v>
      </c>
      <c r="F628" s="38">
        <v>0</v>
      </c>
      <c r="G628" s="60"/>
    </row>
    <row r="629" spans="1:7" x14ac:dyDescent="0.3">
      <c r="A629" s="75"/>
      <c r="B629" s="13" t="s">
        <v>2</v>
      </c>
      <c r="C629" s="38">
        <v>13672.7</v>
      </c>
      <c r="D629" s="38">
        <v>13672.7</v>
      </c>
      <c r="E629" s="38">
        <v>13672.7</v>
      </c>
      <c r="F629" s="38">
        <v>43672.7</v>
      </c>
      <c r="G629" s="60"/>
    </row>
    <row r="630" spans="1:7" x14ac:dyDescent="0.3">
      <c r="A630" s="75"/>
      <c r="B630" s="13" t="s">
        <v>3</v>
      </c>
      <c r="C630" s="38">
        <v>26000</v>
      </c>
      <c r="D630" s="38">
        <v>26000</v>
      </c>
      <c r="E630" s="38">
        <v>26000</v>
      </c>
      <c r="F630" s="38">
        <v>62300</v>
      </c>
      <c r="G630" s="60"/>
    </row>
    <row r="631" spans="1:7" x14ac:dyDescent="0.25">
      <c r="A631" s="75"/>
      <c r="B631" s="29" t="s">
        <v>6</v>
      </c>
      <c r="C631" s="38">
        <v>0</v>
      </c>
      <c r="D631" s="38">
        <v>0</v>
      </c>
      <c r="E631" s="38">
        <v>0</v>
      </c>
      <c r="F631" s="38">
        <v>0</v>
      </c>
      <c r="G631" s="60"/>
    </row>
    <row r="632" spans="1:7" ht="31.2" x14ac:dyDescent="0.25">
      <c r="A632" s="72" t="s">
        <v>325</v>
      </c>
      <c r="B632" s="24" t="s">
        <v>326</v>
      </c>
      <c r="C632" s="38">
        <f>C633+C634+C635+C637</f>
        <v>846.1</v>
      </c>
      <c r="D632" s="38">
        <f t="shared" ref="D632:E632" si="248">D633+D634+D635+D637</f>
        <v>846.1</v>
      </c>
      <c r="E632" s="38">
        <f t="shared" si="248"/>
        <v>846.1</v>
      </c>
      <c r="F632" s="38">
        <f t="shared" ref="F632" si="249">F633+F634+F635+F637</f>
        <v>0</v>
      </c>
      <c r="G632" s="60" t="s">
        <v>348</v>
      </c>
    </row>
    <row r="633" spans="1:7" x14ac:dyDescent="0.3">
      <c r="A633" s="72"/>
      <c r="B633" s="13" t="s">
        <v>4</v>
      </c>
      <c r="C633" s="38">
        <v>0</v>
      </c>
      <c r="D633" s="38">
        <v>0</v>
      </c>
      <c r="E633" s="38">
        <v>0</v>
      </c>
      <c r="F633" s="38">
        <v>0</v>
      </c>
      <c r="G633" s="60"/>
    </row>
    <row r="634" spans="1:7" x14ac:dyDescent="0.3">
      <c r="A634" s="72"/>
      <c r="B634" s="13" t="s">
        <v>2</v>
      </c>
      <c r="C634" s="38">
        <v>0</v>
      </c>
      <c r="D634" s="38">
        <v>0</v>
      </c>
      <c r="E634" s="38">
        <v>0</v>
      </c>
      <c r="F634" s="38">
        <v>0</v>
      </c>
      <c r="G634" s="60"/>
    </row>
    <row r="635" spans="1:7" x14ac:dyDescent="0.3">
      <c r="A635" s="72"/>
      <c r="B635" s="13" t="s">
        <v>111</v>
      </c>
      <c r="C635" s="38">
        <f>C636</f>
        <v>846.1</v>
      </c>
      <c r="D635" s="38">
        <f>D636</f>
        <v>846.1</v>
      </c>
      <c r="E635" s="38">
        <f>E636</f>
        <v>846.1</v>
      </c>
      <c r="F635" s="38">
        <v>0</v>
      </c>
      <c r="G635" s="60"/>
    </row>
    <row r="636" spans="1:7" x14ac:dyDescent="0.25">
      <c r="A636" s="72"/>
      <c r="B636" s="18" t="s">
        <v>97</v>
      </c>
      <c r="C636" s="38">
        <v>846.1</v>
      </c>
      <c r="D636" s="38">
        <v>846.1</v>
      </c>
      <c r="E636" s="38">
        <v>846.1</v>
      </c>
      <c r="F636" s="38">
        <v>0</v>
      </c>
      <c r="G636" s="60"/>
    </row>
    <row r="637" spans="1:7" x14ac:dyDescent="0.25">
      <c r="A637" s="72"/>
      <c r="B637" s="29" t="s">
        <v>6</v>
      </c>
      <c r="C637" s="38">
        <v>0</v>
      </c>
      <c r="D637" s="38">
        <v>0</v>
      </c>
      <c r="E637" s="38">
        <v>0</v>
      </c>
      <c r="F637" s="38">
        <v>0</v>
      </c>
      <c r="G637" s="60"/>
    </row>
    <row r="638" spans="1:7" ht="31.2" x14ac:dyDescent="0.25">
      <c r="A638" s="76" t="s">
        <v>327</v>
      </c>
      <c r="B638" s="24" t="s">
        <v>143</v>
      </c>
      <c r="C638" s="35">
        <f>SUM(C639:C642)</f>
        <v>49993.7</v>
      </c>
      <c r="D638" s="35">
        <f>SUM(D639:D642)</f>
        <v>0</v>
      </c>
      <c r="E638" s="35">
        <f>SUM(E639:E642)</f>
        <v>0</v>
      </c>
      <c r="F638" s="35">
        <f>SUM(F639:F642)</f>
        <v>0</v>
      </c>
      <c r="G638" s="78"/>
    </row>
    <row r="639" spans="1:7" x14ac:dyDescent="0.3">
      <c r="A639" s="76"/>
      <c r="B639" s="13" t="s">
        <v>4</v>
      </c>
      <c r="C639" s="38">
        <v>0</v>
      </c>
      <c r="D639" s="38">
        <v>0</v>
      </c>
      <c r="E639" s="38">
        <v>0</v>
      </c>
      <c r="F639" s="38">
        <v>0</v>
      </c>
      <c r="G639" s="78"/>
    </row>
    <row r="640" spans="1:7" x14ac:dyDescent="0.3">
      <c r="A640" s="76"/>
      <c r="B640" s="13" t="s">
        <v>2</v>
      </c>
      <c r="C640" s="38">
        <v>0</v>
      </c>
      <c r="D640" s="38">
        <v>0</v>
      </c>
      <c r="E640" s="38">
        <v>0</v>
      </c>
      <c r="F640" s="38">
        <v>0</v>
      </c>
      <c r="G640" s="78"/>
    </row>
    <row r="641" spans="1:7" x14ac:dyDescent="0.3">
      <c r="A641" s="76"/>
      <c r="B641" s="13" t="s">
        <v>3</v>
      </c>
      <c r="C641" s="38">
        <v>49993.7</v>
      </c>
      <c r="D641" s="38">
        <v>0</v>
      </c>
      <c r="E641" s="38">
        <v>0</v>
      </c>
      <c r="F641" s="38">
        <v>0</v>
      </c>
      <c r="G641" s="78"/>
    </row>
    <row r="642" spans="1:7" x14ac:dyDescent="0.25">
      <c r="A642" s="77"/>
      <c r="B642" s="29" t="s">
        <v>6</v>
      </c>
      <c r="C642" s="38">
        <v>0</v>
      </c>
      <c r="D642" s="38">
        <v>0</v>
      </c>
      <c r="E642" s="38">
        <v>0</v>
      </c>
      <c r="F642" s="38">
        <v>0</v>
      </c>
      <c r="G642" s="78"/>
    </row>
    <row r="643" spans="1:7" ht="31.2" x14ac:dyDescent="0.25">
      <c r="A643" s="72" t="s">
        <v>205</v>
      </c>
      <c r="B643" s="19" t="s">
        <v>320</v>
      </c>
      <c r="C643" s="38">
        <f>C644+C645+C646+C648</f>
        <v>322.60000000000002</v>
      </c>
      <c r="D643" s="38">
        <f t="shared" ref="D643:F643" si="250">D644+D645+D646+D648</f>
        <v>322.60000000000002</v>
      </c>
      <c r="E643" s="38">
        <f t="shared" ref="E643" si="251">E644+E645+E646+E648</f>
        <v>322.60000000000002</v>
      </c>
      <c r="F643" s="38">
        <f t="shared" si="250"/>
        <v>0</v>
      </c>
      <c r="G643" s="60" t="s">
        <v>348</v>
      </c>
    </row>
    <row r="644" spans="1:7" x14ac:dyDescent="0.3">
      <c r="A644" s="72"/>
      <c r="B644" s="13" t="s">
        <v>4</v>
      </c>
      <c r="C644" s="38">
        <v>0</v>
      </c>
      <c r="D644" s="38">
        <v>0</v>
      </c>
      <c r="E644" s="38">
        <v>0</v>
      </c>
      <c r="F644" s="38">
        <v>0</v>
      </c>
      <c r="G644" s="60"/>
    </row>
    <row r="645" spans="1:7" x14ac:dyDescent="0.3">
      <c r="A645" s="72"/>
      <c r="B645" s="13" t="s">
        <v>2</v>
      </c>
      <c r="C645" s="38">
        <v>0</v>
      </c>
      <c r="D645" s="38">
        <v>0</v>
      </c>
      <c r="E645" s="38">
        <v>0</v>
      </c>
      <c r="F645" s="38">
        <v>0</v>
      </c>
      <c r="G645" s="60"/>
    </row>
    <row r="646" spans="1:7" x14ac:dyDescent="0.3">
      <c r="A646" s="72"/>
      <c r="B646" s="13" t="s">
        <v>111</v>
      </c>
      <c r="C646" s="38">
        <v>322.60000000000002</v>
      </c>
      <c r="D646" s="38">
        <v>322.60000000000002</v>
      </c>
      <c r="E646" s="38">
        <v>322.60000000000002</v>
      </c>
      <c r="F646" s="38">
        <v>0</v>
      </c>
      <c r="G646" s="60"/>
    </row>
    <row r="647" spans="1:7" x14ac:dyDescent="0.25">
      <c r="A647" s="72"/>
      <c r="B647" s="18" t="s">
        <v>97</v>
      </c>
      <c r="C647" s="38">
        <v>322.60000000000002</v>
      </c>
      <c r="D647" s="38">
        <v>322.60000000000002</v>
      </c>
      <c r="E647" s="38">
        <v>322.60000000000002</v>
      </c>
      <c r="F647" s="38">
        <v>0</v>
      </c>
      <c r="G647" s="60"/>
    </row>
    <row r="648" spans="1:7" x14ac:dyDescent="0.25">
      <c r="A648" s="72"/>
      <c r="B648" s="29" t="s">
        <v>6</v>
      </c>
      <c r="C648" s="38">
        <v>0</v>
      </c>
      <c r="D648" s="38">
        <v>0</v>
      </c>
      <c r="E648" s="38">
        <v>0</v>
      </c>
      <c r="F648" s="38">
        <v>0</v>
      </c>
      <c r="G648" s="60"/>
    </row>
    <row r="649" spans="1:7" ht="46.8" x14ac:dyDescent="0.25">
      <c r="A649" s="69" t="s">
        <v>328</v>
      </c>
      <c r="B649" s="19" t="s">
        <v>133</v>
      </c>
      <c r="C649" s="35">
        <f>SUM(C650:C653)</f>
        <v>1299.9000000000001</v>
      </c>
      <c r="D649" s="35">
        <f>SUM(D650:D653)</f>
        <v>1299.9000000000001</v>
      </c>
      <c r="E649" s="35">
        <f>SUM(E650:E653)</f>
        <v>1299.9000000000001</v>
      </c>
      <c r="F649" s="35">
        <f>SUM(F650:F653)</f>
        <v>1299.9000000000001</v>
      </c>
      <c r="G649" s="83" t="s">
        <v>422</v>
      </c>
    </row>
    <row r="650" spans="1:7" x14ac:dyDescent="0.3">
      <c r="A650" s="70"/>
      <c r="B650" s="13" t="s">
        <v>4</v>
      </c>
      <c r="C650" s="38">
        <v>740</v>
      </c>
      <c r="D650" s="38">
        <v>740</v>
      </c>
      <c r="E650" s="38">
        <v>740</v>
      </c>
      <c r="F650" s="38">
        <v>740</v>
      </c>
      <c r="G650" s="83"/>
    </row>
    <row r="651" spans="1:7" x14ac:dyDescent="0.3">
      <c r="A651" s="70"/>
      <c r="B651" s="13" t="s">
        <v>2</v>
      </c>
      <c r="C651" s="38">
        <v>170.1</v>
      </c>
      <c r="D651" s="38">
        <v>170.1</v>
      </c>
      <c r="E651" s="38">
        <v>170.1</v>
      </c>
      <c r="F651" s="38">
        <v>170.1</v>
      </c>
      <c r="G651" s="83"/>
    </row>
    <row r="652" spans="1:7" x14ac:dyDescent="0.3">
      <c r="A652" s="70"/>
      <c r="B652" s="13" t="s">
        <v>3</v>
      </c>
      <c r="C652" s="38">
        <v>389.8</v>
      </c>
      <c r="D652" s="38">
        <v>389.8</v>
      </c>
      <c r="E652" s="38">
        <v>389.8</v>
      </c>
      <c r="F652" s="38">
        <v>389.8</v>
      </c>
      <c r="G652" s="83"/>
    </row>
    <row r="653" spans="1:7" x14ac:dyDescent="0.25">
      <c r="A653" s="59"/>
      <c r="B653" s="29" t="s">
        <v>6</v>
      </c>
      <c r="C653" s="38">
        <v>0</v>
      </c>
      <c r="D653" s="38">
        <v>0</v>
      </c>
      <c r="E653" s="38">
        <v>0</v>
      </c>
      <c r="F653" s="38">
        <v>0</v>
      </c>
      <c r="G653" s="83"/>
    </row>
    <row r="654" spans="1:7" ht="32.25" customHeight="1" x14ac:dyDescent="0.25">
      <c r="A654" s="127" t="s">
        <v>206</v>
      </c>
      <c r="B654" s="16" t="s">
        <v>32</v>
      </c>
      <c r="C654" s="47">
        <f>SUM(C655:C658)</f>
        <v>70850.2</v>
      </c>
      <c r="D654" s="47">
        <f>SUM(D655:D658)</f>
        <v>70237.2</v>
      </c>
      <c r="E654" s="47">
        <f>SUM(E655:E658)</f>
        <v>70237.2</v>
      </c>
      <c r="F654" s="47">
        <f>SUM(F655:F658)</f>
        <v>70237.2</v>
      </c>
      <c r="G654" s="96"/>
    </row>
    <row r="655" spans="1:7" x14ac:dyDescent="0.3">
      <c r="A655" s="128"/>
      <c r="B655" s="13" t="s">
        <v>4</v>
      </c>
      <c r="C655" s="38">
        <f>C660</f>
        <v>0</v>
      </c>
      <c r="D655" s="38">
        <f t="shared" ref="D655:F655" si="252">D660</f>
        <v>0</v>
      </c>
      <c r="E655" s="38">
        <f t="shared" si="252"/>
        <v>0</v>
      </c>
      <c r="F655" s="38">
        <f t="shared" si="252"/>
        <v>0</v>
      </c>
      <c r="G655" s="56"/>
    </row>
    <row r="656" spans="1:7" x14ac:dyDescent="0.3">
      <c r="A656" s="128"/>
      <c r="B656" s="13" t="s">
        <v>2</v>
      </c>
      <c r="C656" s="38">
        <f t="shared" ref="C656:F658" si="253">C661</f>
        <v>64983.5</v>
      </c>
      <c r="D656" s="38">
        <f t="shared" si="253"/>
        <v>64371.099999999991</v>
      </c>
      <c r="E656" s="38">
        <f t="shared" si="253"/>
        <v>64371.099999999991</v>
      </c>
      <c r="F656" s="38">
        <f t="shared" si="253"/>
        <v>64371.099999999991</v>
      </c>
      <c r="G656" s="56"/>
    </row>
    <row r="657" spans="1:7" x14ac:dyDescent="0.3">
      <c r="A657" s="128"/>
      <c r="B657" s="13" t="s">
        <v>3</v>
      </c>
      <c r="C657" s="38">
        <f t="shared" si="253"/>
        <v>5866.7</v>
      </c>
      <c r="D657" s="38">
        <f t="shared" si="253"/>
        <v>5866.0999999999995</v>
      </c>
      <c r="E657" s="38">
        <f t="shared" si="253"/>
        <v>5866.0999999999995</v>
      </c>
      <c r="F657" s="38">
        <f t="shared" si="253"/>
        <v>5866.0999999999995</v>
      </c>
      <c r="G657" s="56"/>
    </row>
    <row r="658" spans="1:7" x14ac:dyDescent="0.25">
      <c r="A658" s="129"/>
      <c r="B658" s="29" t="s">
        <v>6</v>
      </c>
      <c r="C658" s="38">
        <f t="shared" si="253"/>
        <v>0</v>
      </c>
      <c r="D658" s="38">
        <f t="shared" si="253"/>
        <v>0</v>
      </c>
      <c r="E658" s="38">
        <f t="shared" si="253"/>
        <v>0</v>
      </c>
      <c r="F658" s="38">
        <f t="shared" si="253"/>
        <v>0</v>
      </c>
      <c r="G658" s="56"/>
    </row>
    <row r="659" spans="1:7" x14ac:dyDescent="0.25">
      <c r="A659" s="53"/>
      <c r="B659" s="30" t="s">
        <v>439</v>
      </c>
      <c r="C659" s="41">
        <f>SUM(C660:C663)</f>
        <v>70850.2</v>
      </c>
      <c r="D659" s="41">
        <f t="shared" ref="D659:F659" si="254">SUM(D660:D663)</f>
        <v>70237.2</v>
      </c>
      <c r="E659" s="41">
        <f t="shared" si="254"/>
        <v>70237.2</v>
      </c>
      <c r="F659" s="41">
        <f t="shared" si="254"/>
        <v>70237.2</v>
      </c>
      <c r="G659" s="56"/>
    </row>
    <row r="660" spans="1:7" x14ac:dyDescent="0.3">
      <c r="A660" s="53"/>
      <c r="B660" s="13" t="s">
        <v>4</v>
      </c>
      <c r="C660" s="38">
        <f>C665+C670+C675+C680+C685+C690+C695</f>
        <v>0</v>
      </c>
      <c r="D660" s="38">
        <f t="shared" ref="D660:F660" si="255">D665+D670+D675+D680+D685+D690+D695</f>
        <v>0</v>
      </c>
      <c r="E660" s="38">
        <f t="shared" si="255"/>
        <v>0</v>
      </c>
      <c r="F660" s="38">
        <f t="shared" si="255"/>
        <v>0</v>
      </c>
      <c r="G660" s="56"/>
    </row>
    <row r="661" spans="1:7" x14ac:dyDescent="0.3">
      <c r="A661" s="53"/>
      <c r="B661" s="13" t="s">
        <v>2</v>
      </c>
      <c r="C661" s="38">
        <f t="shared" ref="C661:F663" si="256">C666+C671+C676+C681+C686+C691+C696</f>
        <v>64983.5</v>
      </c>
      <c r="D661" s="38">
        <f t="shared" si="256"/>
        <v>64371.099999999991</v>
      </c>
      <c r="E661" s="38">
        <f t="shared" si="256"/>
        <v>64371.099999999991</v>
      </c>
      <c r="F661" s="38">
        <f t="shared" si="256"/>
        <v>64371.099999999991</v>
      </c>
      <c r="G661" s="56"/>
    </row>
    <row r="662" spans="1:7" x14ac:dyDescent="0.3">
      <c r="A662" s="53"/>
      <c r="B662" s="13" t="s">
        <v>3</v>
      </c>
      <c r="C662" s="38">
        <f t="shared" si="256"/>
        <v>5866.7</v>
      </c>
      <c r="D662" s="38">
        <f t="shared" si="256"/>
        <v>5866.0999999999995</v>
      </c>
      <c r="E662" s="38">
        <f t="shared" si="256"/>
        <v>5866.0999999999995</v>
      </c>
      <c r="F662" s="38">
        <f t="shared" si="256"/>
        <v>5866.0999999999995</v>
      </c>
      <c r="G662" s="56"/>
    </row>
    <row r="663" spans="1:7" x14ac:dyDescent="0.25">
      <c r="A663" s="54"/>
      <c r="B663" s="29" t="s">
        <v>6</v>
      </c>
      <c r="C663" s="38">
        <f t="shared" si="256"/>
        <v>0</v>
      </c>
      <c r="D663" s="38">
        <f t="shared" si="256"/>
        <v>0</v>
      </c>
      <c r="E663" s="38">
        <f t="shared" si="256"/>
        <v>0</v>
      </c>
      <c r="F663" s="38">
        <f t="shared" si="256"/>
        <v>0</v>
      </c>
      <c r="G663" s="57"/>
    </row>
    <row r="664" spans="1:7" s="2" customFormat="1" ht="45" customHeight="1" x14ac:dyDescent="0.25">
      <c r="A664" s="69" t="s">
        <v>207</v>
      </c>
      <c r="B664" s="20" t="s">
        <v>34</v>
      </c>
      <c r="C664" s="35">
        <f>SUM(C665:C668)</f>
        <v>6386.8</v>
      </c>
      <c r="D664" s="35">
        <f>SUM(D665:D668)</f>
        <v>6015.9</v>
      </c>
      <c r="E664" s="35">
        <f>SUM(E665:E668)</f>
        <v>6015.9</v>
      </c>
      <c r="F664" s="35">
        <f>SUM(F665:F668)</f>
        <v>6015.9</v>
      </c>
      <c r="G664" s="87" t="s">
        <v>423</v>
      </c>
    </row>
    <row r="665" spans="1:7" s="2" customFormat="1" ht="15.75" customHeight="1" x14ac:dyDescent="0.3">
      <c r="A665" s="70"/>
      <c r="B665" s="13" t="s">
        <v>4</v>
      </c>
      <c r="C665" s="38">
        <v>0</v>
      </c>
      <c r="D665" s="38">
        <v>0</v>
      </c>
      <c r="E665" s="38">
        <v>0</v>
      </c>
      <c r="F665" s="38">
        <v>0</v>
      </c>
      <c r="G665" s="84"/>
    </row>
    <row r="666" spans="1:7" s="2" customFormat="1" x14ac:dyDescent="0.25">
      <c r="A666" s="70"/>
      <c r="B666" s="15" t="s">
        <v>2</v>
      </c>
      <c r="C666" s="38">
        <v>6386.8</v>
      </c>
      <c r="D666" s="38">
        <v>6015.9</v>
      </c>
      <c r="E666" s="38">
        <v>6015.9</v>
      </c>
      <c r="F666" s="38">
        <v>6015.9</v>
      </c>
      <c r="G666" s="84"/>
    </row>
    <row r="667" spans="1:7" s="2" customFormat="1" x14ac:dyDescent="0.3">
      <c r="A667" s="70"/>
      <c r="B667" s="13" t="s">
        <v>3</v>
      </c>
      <c r="C667" s="38">
        <v>0</v>
      </c>
      <c r="D667" s="38">
        <v>0</v>
      </c>
      <c r="E667" s="38">
        <v>0</v>
      </c>
      <c r="F667" s="38">
        <v>0</v>
      </c>
      <c r="G667" s="84"/>
    </row>
    <row r="668" spans="1:7" s="2" customFormat="1" x14ac:dyDescent="0.25">
      <c r="A668" s="59"/>
      <c r="B668" s="29" t="s">
        <v>6</v>
      </c>
      <c r="C668" s="38">
        <v>0</v>
      </c>
      <c r="D668" s="38">
        <v>0</v>
      </c>
      <c r="E668" s="38">
        <v>0</v>
      </c>
      <c r="F668" s="38">
        <v>0</v>
      </c>
      <c r="G668" s="84"/>
    </row>
    <row r="669" spans="1:7" s="2" customFormat="1" ht="36" customHeight="1" x14ac:dyDescent="0.25">
      <c r="A669" s="69" t="s">
        <v>208</v>
      </c>
      <c r="B669" s="22" t="s">
        <v>321</v>
      </c>
      <c r="C669" s="35">
        <f>SUM(C670:C673)</f>
        <v>4088.6</v>
      </c>
      <c r="D669" s="35">
        <f>SUM(D670:D673)</f>
        <v>4054.7</v>
      </c>
      <c r="E669" s="35">
        <f>SUM(E670:E673)</f>
        <v>4054.7</v>
      </c>
      <c r="F669" s="35">
        <f>SUM(F670:F673)</f>
        <v>4054.7</v>
      </c>
      <c r="G669" s="87" t="s">
        <v>424</v>
      </c>
    </row>
    <row r="670" spans="1:7" s="2" customFormat="1" x14ac:dyDescent="0.3">
      <c r="A670" s="70"/>
      <c r="B670" s="13" t="s">
        <v>4</v>
      </c>
      <c r="C670" s="38">
        <v>0</v>
      </c>
      <c r="D670" s="38">
        <v>0</v>
      </c>
      <c r="E670" s="38">
        <v>0</v>
      </c>
      <c r="F670" s="38">
        <v>0</v>
      </c>
      <c r="G670" s="88"/>
    </row>
    <row r="671" spans="1:7" s="2" customFormat="1" x14ac:dyDescent="0.3">
      <c r="A671" s="70"/>
      <c r="B671" s="13" t="s">
        <v>2</v>
      </c>
      <c r="C671" s="38">
        <v>4088.6</v>
      </c>
      <c r="D671" s="38">
        <v>4054.7</v>
      </c>
      <c r="E671" s="38">
        <v>4054.7</v>
      </c>
      <c r="F671" s="38">
        <v>4054.7</v>
      </c>
      <c r="G671" s="88"/>
    </row>
    <row r="672" spans="1:7" s="2" customFormat="1" x14ac:dyDescent="0.3">
      <c r="A672" s="70"/>
      <c r="B672" s="13" t="s">
        <v>3</v>
      </c>
      <c r="C672" s="38">
        <v>0</v>
      </c>
      <c r="D672" s="38">
        <v>0</v>
      </c>
      <c r="E672" s="38">
        <v>0</v>
      </c>
      <c r="F672" s="38">
        <v>0</v>
      </c>
      <c r="G672" s="88"/>
    </row>
    <row r="673" spans="1:7" s="2" customFormat="1" ht="15.75" customHeight="1" x14ac:dyDescent="0.25">
      <c r="A673" s="59"/>
      <c r="B673" s="29" t="s">
        <v>6</v>
      </c>
      <c r="C673" s="38">
        <v>0</v>
      </c>
      <c r="D673" s="38">
        <v>0</v>
      </c>
      <c r="E673" s="38">
        <v>0</v>
      </c>
      <c r="F673" s="38">
        <v>0</v>
      </c>
      <c r="G673" s="88"/>
    </row>
    <row r="674" spans="1:7" s="2" customFormat="1" ht="78" x14ac:dyDescent="0.25">
      <c r="A674" s="69" t="s">
        <v>209</v>
      </c>
      <c r="B674" s="20" t="s">
        <v>135</v>
      </c>
      <c r="C674" s="35">
        <f>SUM(C675:C678)</f>
        <v>274.10000000000002</v>
      </c>
      <c r="D674" s="35">
        <f>SUM(D675:D678)</f>
        <v>211.8</v>
      </c>
      <c r="E674" s="35">
        <f>SUM(E675:E678)</f>
        <v>211.8</v>
      </c>
      <c r="F674" s="35">
        <f>SUM(F675:F678)</f>
        <v>211.8</v>
      </c>
      <c r="G674" s="87" t="s">
        <v>378</v>
      </c>
    </row>
    <row r="675" spans="1:7" s="2" customFormat="1" x14ac:dyDescent="0.3">
      <c r="A675" s="70"/>
      <c r="B675" s="13" t="s">
        <v>4</v>
      </c>
      <c r="C675" s="38">
        <v>0</v>
      </c>
      <c r="D675" s="38">
        <v>0</v>
      </c>
      <c r="E675" s="38">
        <v>0</v>
      </c>
      <c r="F675" s="38">
        <v>0</v>
      </c>
      <c r="G675" s="88"/>
    </row>
    <row r="676" spans="1:7" s="2" customFormat="1" x14ac:dyDescent="0.3">
      <c r="A676" s="70"/>
      <c r="B676" s="13" t="s">
        <v>2</v>
      </c>
      <c r="C676" s="38">
        <v>274.10000000000002</v>
      </c>
      <c r="D676" s="38">
        <v>211.8</v>
      </c>
      <c r="E676" s="38">
        <v>211.8</v>
      </c>
      <c r="F676" s="38">
        <v>211.8</v>
      </c>
      <c r="G676" s="88"/>
    </row>
    <row r="677" spans="1:7" s="2" customFormat="1" x14ac:dyDescent="0.3">
      <c r="A677" s="70"/>
      <c r="B677" s="13" t="s">
        <v>3</v>
      </c>
      <c r="C677" s="38">
        <v>0</v>
      </c>
      <c r="D677" s="38">
        <v>0</v>
      </c>
      <c r="E677" s="38">
        <v>0</v>
      </c>
      <c r="F677" s="38">
        <v>0</v>
      </c>
      <c r="G677" s="88"/>
    </row>
    <row r="678" spans="1:7" s="2" customFormat="1" x14ac:dyDescent="0.25">
      <c r="A678" s="59"/>
      <c r="B678" s="29" t="s">
        <v>6</v>
      </c>
      <c r="C678" s="38">
        <v>0</v>
      </c>
      <c r="D678" s="38">
        <v>0</v>
      </c>
      <c r="E678" s="38">
        <v>0</v>
      </c>
      <c r="F678" s="38">
        <v>0</v>
      </c>
      <c r="G678" s="88"/>
    </row>
    <row r="679" spans="1:7" s="2" customFormat="1" ht="78" x14ac:dyDescent="0.25">
      <c r="A679" s="69" t="s">
        <v>210</v>
      </c>
      <c r="B679" s="14" t="s">
        <v>142</v>
      </c>
      <c r="C679" s="35">
        <f>SUM(C680:C683)</f>
        <v>44786.8</v>
      </c>
      <c r="D679" s="35">
        <f>SUM(D680:D683)</f>
        <v>44641.5</v>
      </c>
      <c r="E679" s="35">
        <f>SUM(E680:E683)</f>
        <v>44641.5</v>
      </c>
      <c r="F679" s="35">
        <f>SUM(F680:F683)</f>
        <v>44641.5</v>
      </c>
      <c r="G679" s="116" t="s">
        <v>379</v>
      </c>
    </row>
    <row r="680" spans="1:7" s="2" customFormat="1" x14ac:dyDescent="0.3">
      <c r="A680" s="70"/>
      <c r="B680" s="13" t="s">
        <v>4</v>
      </c>
      <c r="C680" s="38">
        <v>0</v>
      </c>
      <c r="D680" s="38">
        <v>0</v>
      </c>
      <c r="E680" s="38">
        <v>0</v>
      </c>
      <c r="F680" s="38">
        <v>0</v>
      </c>
      <c r="G680" s="116"/>
    </row>
    <row r="681" spans="1:7" s="2" customFormat="1" x14ac:dyDescent="0.25">
      <c r="A681" s="70"/>
      <c r="B681" s="15" t="s">
        <v>2</v>
      </c>
      <c r="C681" s="38">
        <v>44786.8</v>
      </c>
      <c r="D681" s="38">
        <v>44641.5</v>
      </c>
      <c r="E681" s="38">
        <v>44641.5</v>
      </c>
      <c r="F681" s="38">
        <v>44641.5</v>
      </c>
      <c r="G681" s="116"/>
    </row>
    <row r="682" spans="1:7" s="2" customFormat="1" x14ac:dyDescent="0.3">
      <c r="A682" s="70"/>
      <c r="B682" s="13" t="s">
        <v>3</v>
      </c>
      <c r="C682" s="38">
        <v>0</v>
      </c>
      <c r="D682" s="38">
        <v>0</v>
      </c>
      <c r="E682" s="38">
        <v>0</v>
      </c>
      <c r="F682" s="38">
        <v>0</v>
      </c>
      <c r="G682" s="116"/>
    </row>
    <row r="683" spans="1:7" s="2" customFormat="1" x14ac:dyDescent="0.25">
      <c r="A683" s="59"/>
      <c r="B683" s="29" t="s">
        <v>6</v>
      </c>
      <c r="C683" s="38">
        <v>0</v>
      </c>
      <c r="D683" s="38">
        <v>0</v>
      </c>
      <c r="E683" s="38">
        <v>0</v>
      </c>
      <c r="F683" s="38">
        <v>0</v>
      </c>
      <c r="G683" s="116"/>
    </row>
    <row r="684" spans="1:7" s="2" customFormat="1" ht="63" customHeight="1" x14ac:dyDescent="0.25">
      <c r="A684" s="69" t="s">
        <v>211</v>
      </c>
      <c r="B684" s="21" t="s">
        <v>35</v>
      </c>
      <c r="C684" s="35">
        <f>SUM(C685:C688)</f>
        <v>12339.400000000001</v>
      </c>
      <c r="D684" s="35">
        <f>SUM(D685:D688)</f>
        <v>12338.800000000001</v>
      </c>
      <c r="E684" s="35">
        <f>SUM(E685:E688)</f>
        <v>12338.800000000001</v>
      </c>
      <c r="F684" s="35">
        <f>SUM(F685:F688)</f>
        <v>12338.800000000001</v>
      </c>
      <c r="G684" s="55" t="s">
        <v>380</v>
      </c>
    </row>
    <row r="685" spans="1:7" s="2" customFormat="1" x14ac:dyDescent="0.3">
      <c r="A685" s="70"/>
      <c r="B685" s="13" t="s">
        <v>4</v>
      </c>
      <c r="C685" s="38">
        <v>0</v>
      </c>
      <c r="D685" s="38">
        <v>0</v>
      </c>
      <c r="E685" s="38">
        <v>0</v>
      </c>
      <c r="F685" s="38">
        <v>0</v>
      </c>
      <c r="G685" s="89"/>
    </row>
    <row r="686" spans="1:7" s="2" customFormat="1" x14ac:dyDescent="0.3">
      <c r="A686" s="70"/>
      <c r="B686" s="13" t="s">
        <v>2</v>
      </c>
      <c r="C686" s="38">
        <v>9447.2000000000007</v>
      </c>
      <c r="D686" s="38">
        <v>9447.2000000000007</v>
      </c>
      <c r="E686" s="38">
        <v>9447.2000000000007</v>
      </c>
      <c r="F686" s="38">
        <v>9447.2000000000007</v>
      </c>
      <c r="G686" s="90"/>
    </row>
    <row r="687" spans="1:7" s="2" customFormat="1" x14ac:dyDescent="0.3">
      <c r="A687" s="70"/>
      <c r="B687" s="13" t="s">
        <v>3</v>
      </c>
      <c r="C687" s="38">
        <v>2892.2</v>
      </c>
      <c r="D687" s="38">
        <v>2891.6</v>
      </c>
      <c r="E687" s="38">
        <v>2891.6</v>
      </c>
      <c r="F687" s="38">
        <v>2891.6</v>
      </c>
      <c r="G687" s="90"/>
    </row>
    <row r="688" spans="1:7" s="2" customFormat="1" x14ac:dyDescent="0.25">
      <c r="A688" s="59"/>
      <c r="B688" s="29" t="s">
        <v>6</v>
      </c>
      <c r="C688" s="38">
        <v>0</v>
      </c>
      <c r="D688" s="38">
        <v>0</v>
      </c>
      <c r="E688" s="38">
        <v>0</v>
      </c>
      <c r="F688" s="38">
        <v>0</v>
      </c>
      <c r="G688" s="91"/>
    </row>
    <row r="689" spans="1:7" s="2" customFormat="1" ht="93.75" customHeight="1" x14ac:dyDescent="0.25">
      <c r="A689" s="69" t="s">
        <v>212</v>
      </c>
      <c r="B689" s="25" t="s">
        <v>8</v>
      </c>
      <c r="C689" s="35">
        <f>SUM(C690:C693)</f>
        <v>2670.8</v>
      </c>
      <c r="D689" s="35">
        <f>SUM(D690:D693)</f>
        <v>2670.8</v>
      </c>
      <c r="E689" s="35">
        <f>SUM(E690:E693)</f>
        <v>2670.8</v>
      </c>
      <c r="F689" s="35">
        <f>SUM(F690:F693)</f>
        <v>2670.8</v>
      </c>
      <c r="G689" s="87" t="s">
        <v>425</v>
      </c>
    </row>
    <row r="690" spans="1:7" s="2" customFormat="1" x14ac:dyDescent="0.3">
      <c r="A690" s="70"/>
      <c r="B690" s="13" t="s">
        <v>4</v>
      </c>
      <c r="C690" s="38">
        <v>0</v>
      </c>
      <c r="D690" s="38">
        <v>0</v>
      </c>
      <c r="E690" s="38">
        <v>0</v>
      </c>
      <c r="F690" s="38">
        <v>0</v>
      </c>
      <c r="G690" s="84"/>
    </row>
    <row r="691" spans="1:7" s="2" customFormat="1" x14ac:dyDescent="0.3">
      <c r="A691" s="70"/>
      <c r="B691" s="13" t="s">
        <v>2</v>
      </c>
      <c r="C691" s="38">
        <v>0</v>
      </c>
      <c r="D691" s="38">
        <v>0</v>
      </c>
      <c r="E691" s="38">
        <v>0</v>
      </c>
      <c r="F691" s="38">
        <v>0</v>
      </c>
      <c r="G691" s="84"/>
    </row>
    <row r="692" spans="1:7" s="2" customFormat="1" x14ac:dyDescent="0.25">
      <c r="A692" s="70"/>
      <c r="B692" s="15" t="s">
        <v>3</v>
      </c>
      <c r="C692" s="35">
        <v>2670.8</v>
      </c>
      <c r="D692" s="35">
        <v>2670.8</v>
      </c>
      <c r="E692" s="35">
        <v>2670.8</v>
      </c>
      <c r="F692" s="35">
        <v>2670.8</v>
      </c>
      <c r="G692" s="84"/>
    </row>
    <row r="693" spans="1:7" s="2" customFormat="1" x14ac:dyDescent="0.25">
      <c r="A693" s="59"/>
      <c r="B693" s="29" t="s">
        <v>6</v>
      </c>
      <c r="C693" s="38">
        <v>0</v>
      </c>
      <c r="D693" s="38">
        <v>0</v>
      </c>
      <c r="E693" s="38">
        <v>0</v>
      </c>
      <c r="F693" s="38">
        <v>0</v>
      </c>
      <c r="G693" s="84"/>
    </row>
    <row r="694" spans="1:7" s="2" customFormat="1" ht="62.25" customHeight="1" x14ac:dyDescent="0.25">
      <c r="A694" s="69" t="s">
        <v>213</v>
      </c>
      <c r="B694" s="25" t="s">
        <v>63</v>
      </c>
      <c r="C694" s="35">
        <f>SUM(C695:C698)</f>
        <v>303.7</v>
      </c>
      <c r="D694" s="35">
        <f>SUM(D695:D698)</f>
        <v>303.7</v>
      </c>
      <c r="E694" s="35">
        <f>SUM(E695:E698)</f>
        <v>303.7</v>
      </c>
      <c r="F694" s="35">
        <f>SUM(F695:F698)</f>
        <v>303.7</v>
      </c>
      <c r="G694" s="87" t="s">
        <v>382</v>
      </c>
    </row>
    <row r="695" spans="1:7" s="2" customFormat="1" x14ac:dyDescent="0.3">
      <c r="A695" s="70"/>
      <c r="B695" s="13" t="s">
        <v>4</v>
      </c>
      <c r="C695" s="38">
        <v>0</v>
      </c>
      <c r="D695" s="38">
        <v>0</v>
      </c>
      <c r="E695" s="38">
        <v>0</v>
      </c>
      <c r="F695" s="38">
        <v>0</v>
      </c>
      <c r="G695" s="88"/>
    </row>
    <row r="696" spans="1:7" s="2" customFormat="1" ht="18.75" customHeight="1" x14ac:dyDescent="0.3">
      <c r="A696" s="70"/>
      <c r="B696" s="13" t="s">
        <v>2</v>
      </c>
      <c r="C696" s="38">
        <v>0</v>
      </c>
      <c r="D696" s="38">
        <v>0</v>
      </c>
      <c r="E696" s="38">
        <v>0</v>
      </c>
      <c r="F696" s="38">
        <v>0</v>
      </c>
      <c r="G696" s="88"/>
    </row>
    <row r="697" spans="1:7" s="2" customFormat="1" x14ac:dyDescent="0.3">
      <c r="A697" s="70"/>
      <c r="B697" s="13" t="s">
        <v>3</v>
      </c>
      <c r="C697" s="38">
        <v>303.7</v>
      </c>
      <c r="D697" s="38">
        <v>303.7</v>
      </c>
      <c r="E697" s="38">
        <v>303.7</v>
      </c>
      <c r="F697" s="38">
        <v>303.7</v>
      </c>
      <c r="G697" s="88"/>
    </row>
    <row r="698" spans="1:7" s="2" customFormat="1" x14ac:dyDescent="0.25">
      <c r="A698" s="59"/>
      <c r="B698" s="29" t="s">
        <v>6</v>
      </c>
      <c r="C698" s="38">
        <v>0</v>
      </c>
      <c r="D698" s="38">
        <v>0</v>
      </c>
      <c r="E698" s="38">
        <v>0</v>
      </c>
      <c r="F698" s="38">
        <v>0</v>
      </c>
      <c r="G698" s="88"/>
    </row>
    <row r="699" spans="1:7" s="2" customFormat="1" ht="78" x14ac:dyDescent="0.25">
      <c r="A699" s="127" t="s">
        <v>214</v>
      </c>
      <c r="B699" s="17" t="s">
        <v>105</v>
      </c>
      <c r="C699" s="47">
        <f>C700+C701+C702+C704</f>
        <v>62723.8</v>
      </c>
      <c r="D699" s="47">
        <f>D700+D701+D702+D704</f>
        <v>61821.9</v>
      </c>
      <c r="E699" s="47">
        <f>E700+E701+E702+E704</f>
        <v>61821.9</v>
      </c>
      <c r="F699" s="47">
        <f>F700+F701+F702+F704</f>
        <v>61783.3</v>
      </c>
      <c r="G699" s="96"/>
    </row>
    <row r="700" spans="1:7" s="2" customFormat="1" x14ac:dyDescent="0.3">
      <c r="A700" s="132"/>
      <c r="B700" s="13" t="s">
        <v>4</v>
      </c>
      <c r="C700" s="38">
        <f>C706</f>
        <v>0</v>
      </c>
      <c r="D700" s="38">
        <f t="shared" ref="D700:F700" si="257">D706</f>
        <v>0</v>
      </c>
      <c r="E700" s="38">
        <f t="shared" si="257"/>
        <v>0</v>
      </c>
      <c r="F700" s="38">
        <f t="shared" si="257"/>
        <v>0</v>
      </c>
      <c r="G700" s="56"/>
    </row>
    <row r="701" spans="1:7" s="2" customFormat="1" ht="15.75" customHeight="1" x14ac:dyDescent="0.3">
      <c r="A701" s="132"/>
      <c r="B701" s="13" t="s">
        <v>2</v>
      </c>
      <c r="C701" s="38">
        <f t="shared" ref="C701:F704" si="258">C707</f>
        <v>0</v>
      </c>
      <c r="D701" s="38">
        <f t="shared" si="258"/>
        <v>0</v>
      </c>
      <c r="E701" s="38">
        <f t="shared" si="258"/>
        <v>0</v>
      </c>
      <c r="F701" s="38">
        <f t="shared" si="258"/>
        <v>0</v>
      </c>
      <c r="G701" s="56"/>
    </row>
    <row r="702" spans="1:7" s="2" customFormat="1" x14ac:dyDescent="0.3">
      <c r="A702" s="132"/>
      <c r="B702" s="13" t="s">
        <v>111</v>
      </c>
      <c r="C702" s="38">
        <f t="shared" si="258"/>
        <v>62723.8</v>
      </c>
      <c r="D702" s="38">
        <f t="shared" si="258"/>
        <v>61821.9</v>
      </c>
      <c r="E702" s="38">
        <f t="shared" si="258"/>
        <v>61821.9</v>
      </c>
      <c r="F702" s="38">
        <f t="shared" si="258"/>
        <v>61783.3</v>
      </c>
      <c r="G702" s="56"/>
    </row>
    <row r="703" spans="1:7" s="2" customFormat="1" x14ac:dyDescent="0.25">
      <c r="A703" s="132"/>
      <c r="B703" s="18" t="s">
        <v>97</v>
      </c>
      <c r="C703" s="38">
        <f t="shared" si="258"/>
        <v>38.599999999999994</v>
      </c>
      <c r="D703" s="38">
        <f t="shared" si="258"/>
        <v>38.599999999999994</v>
      </c>
      <c r="E703" s="38">
        <f t="shared" si="258"/>
        <v>38.599999999999994</v>
      </c>
      <c r="F703" s="38">
        <f t="shared" si="258"/>
        <v>0</v>
      </c>
      <c r="G703" s="56"/>
    </row>
    <row r="704" spans="1:7" s="2" customFormat="1" x14ac:dyDescent="0.25">
      <c r="A704" s="129"/>
      <c r="B704" s="29" t="s">
        <v>6</v>
      </c>
      <c r="C704" s="38">
        <f t="shared" si="258"/>
        <v>0</v>
      </c>
      <c r="D704" s="38">
        <f t="shared" si="258"/>
        <v>0</v>
      </c>
      <c r="E704" s="38">
        <f t="shared" si="258"/>
        <v>0</v>
      </c>
      <c r="F704" s="38">
        <f t="shared" si="258"/>
        <v>0</v>
      </c>
      <c r="G704" s="56"/>
    </row>
    <row r="705" spans="1:7" s="2" customFormat="1" x14ac:dyDescent="0.25">
      <c r="A705" s="53"/>
      <c r="B705" s="30" t="s">
        <v>439</v>
      </c>
      <c r="C705" s="41">
        <f>C706+C707+C708+C710</f>
        <v>62723.8</v>
      </c>
      <c r="D705" s="41">
        <f t="shared" ref="D705:F705" si="259">D706+D707+D708+D710</f>
        <v>61821.9</v>
      </c>
      <c r="E705" s="41">
        <f t="shared" si="259"/>
        <v>61821.9</v>
      </c>
      <c r="F705" s="41">
        <f t="shared" si="259"/>
        <v>61783.3</v>
      </c>
      <c r="G705" s="56"/>
    </row>
    <row r="706" spans="1:7" s="2" customFormat="1" x14ac:dyDescent="0.3">
      <c r="A706" s="53"/>
      <c r="B706" s="13" t="s">
        <v>4</v>
      </c>
      <c r="C706" s="38">
        <f>C712+C718</f>
        <v>0</v>
      </c>
      <c r="D706" s="38">
        <f t="shared" ref="D706:F706" si="260">D712+D718</f>
        <v>0</v>
      </c>
      <c r="E706" s="38">
        <f t="shared" si="260"/>
        <v>0</v>
      </c>
      <c r="F706" s="38">
        <f t="shared" si="260"/>
        <v>0</v>
      </c>
      <c r="G706" s="56"/>
    </row>
    <row r="707" spans="1:7" s="2" customFormat="1" x14ac:dyDescent="0.3">
      <c r="A707" s="53"/>
      <c r="B707" s="13" t="s">
        <v>2</v>
      </c>
      <c r="C707" s="38">
        <f>C713+C719</f>
        <v>0</v>
      </c>
      <c r="D707" s="38">
        <f t="shared" ref="D707:F707" si="261">D713+D719</f>
        <v>0</v>
      </c>
      <c r="E707" s="38">
        <f t="shared" si="261"/>
        <v>0</v>
      </c>
      <c r="F707" s="38">
        <f t="shared" si="261"/>
        <v>0</v>
      </c>
      <c r="G707" s="56"/>
    </row>
    <row r="708" spans="1:7" s="2" customFormat="1" x14ac:dyDescent="0.3">
      <c r="A708" s="53"/>
      <c r="B708" s="13" t="s">
        <v>111</v>
      </c>
      <c r="C708" s="38">
        <f>C714+C720</f>
        <v>62723.8</v>
      </c>
      <c r="D708" s="38">
        <f t="shared" ref="D708:F708" si="262">D714+D720</f>
        <v>61821.9</v>
      </c>
      <c r="E708" s="38">
        <f t="shared" si="262"/>
        <v>61821.9</v>
      </c>
      <c r="F708" s="38">
        <f t="shared" si="262"/>
        <v>61783.3</v>
      </c>
      <c r="G708" s="56"/>
    </row>
    <row r="709" spans="1:7" s="2" customFormat="1" x14ac:dyDescent="0.25">
      <c r="A709" s="53"/>
      <c r="B709" s="18" t="s">
        <v>97</v>
      </c>
      <c r="C709" s="38">
        <f t="shared" ref="C709:F710" si="263">C715+C721</f>
        <v>38.599999999999994</v>
      </c>
      <c r="D709" s="38">
        <f t="shared" si="263"/>
        <v>38.599999999999994</v>
      </c>
      <c r="E709" s="38">
        <f t="shared" si="263"/>
        <v>38.599999999999994</v>
      </c>
      <c r="F709" s="38">
        <f t="shared" si="263"/>
        <v>0</v>
      </c>
      <c r="G709" s="56"/>
    </row>
    <row r="710" spans="1:7" s="2" customFormat="1" x14ac:dyDescent="0.25">
      <c r="A710" s="54"/>
      <c r="B710" s="29" t="s">
        <v>6</v>
      </c>
      <c r="C710" s="38">
        <f t="shared" si="263"/>
        <v>0</v>
      </c>
      <c r="D710" s="38">
        <f t="shared" si="263"/>
        <v>0</v>
      </c>
      <c r="E710" s="38">
        <f t="shared" si="263"/>
        <v>0</v>
      </c>
      <c r="F710" s="38">
        <f t="shared" si="263"/>
        <v>0</v>
      </c>
      <c r="G710" s="57"/>
    </row>
    <row r="711" spans="1:7" s="2" customFormat="1" ht="62.4" x14ac:dyDescent="0.25">
      <c r="A711" s="58" t="s">
        <v>215</v>
      </c>
      <c r="B711" s="23" t="s">
        <v>36</v>
      </c>
      <c r="C711" s="35">
        <f>C712+C713+C714+C716</f>
        <v>20233.3</v>
      </c>
      <c r="D711" s="35">
        <f>D712+D713+D714+D716</f>
        <v>19758.099999999999</v>
      </c>
      <c r="E711" s="35">
        <f>E712+E713+E714+E716</f>
        <v>19758.099999999999</v>
      </c>
      <c r="F711" s="35">
        <f>F712+F713+F714+F716</f>
        <v>19756.8</v>
      </c>
      <c r="G711" s="87" t="s">
        <v>383</v>
      </c>
    </row>
    <row r="712" spans="1:7" s="2" customFormat="1" x14ac:dyDescent="0.3">
      <c r="A712" s="58"/>
      <c r="B712" s="13" t="s">
        <v>4</v>
      </c>
      <c r="C712" s="38">
        <v>0</v>
      </c>
      <c r="D712" s="38">
        <v>0</v>
      </c>
      <c r="E712" s="38">
        <v>0</v>
      </c>
      <c r="F712" s="38">
        <v>0</v>
      </c>
      <c r="G712" s="88"/>
    </row>
    <row r="713" spans="1:7" s="2" customFormat="1" x14ac:dyDescent="0.3">
      <c r="A713" s="58"/>
      <c r="B713" s="13" t="s">
        <v>2</v>
      </c>
      <c r="C713" s="38">
        <v>0</v>
      </c>
      <c r="D713" s="38">
        <v>0</v>
      </c>
      <c r="E713" s="38">
        <v>0</v>
      </c>
      <c r="F713" s="38">
        <v>0</v>
      </c>
      <c r="G713" s="88"/>
    </row>
    <row r="714" spans="1:7" s="2" customFormat="1" x14ac:dyDescent="0.3">
      <c r="A714" s="59"/>
      <c r="B714" s="13" t="s">
        <v>111</v>
      </c>
      <c r="C714" s="38">
        <v>20233.3</v>
      </c>
      <c r="D714" s="38">
        <v>19758.099999999999</v>
      </c>
      <c r="E714" s="38">
        <v>19758.099999999999</v>
      </c>
      <c r="F714" s="38">
        <v>19756.8</v>
      </c>
      <c r="G714" s="88"/>
    </row>
    <row r="715" spans="1:7" s="2" customFormat="1" x14ac:dyDescent="0.25">
      <c r="A715" s="59"/>
      <c r="B715" s="18" t="s">
        <v>97</v>
      </c>
      <c r="C715" s="38">
        <v>1.3</v>
      </c>
      <c r="D715" s="38">
        <v>1.3</v>
      </c>
      <c r="E715" s="38">
        <v>1.3</v>
      </c>
      <c r="F715" s="38">
        <v>0</v>
      </c>
      <c r="G715" s="88"/>
    </row>
    <row r="716" spans="1:7" s="2" customFormat="1" x14ac:dyDescent="0.25">
      <c r="A716" s="59"/>
      <c r="B716" s="29" t="s">
        <v>6</v>
      </c>
      <c r="C716" s="38">
        <v>0</v>
      </c>
      <c r="D716" s="38">
        <v>0</v>
      </c>
      <c r="E716" s="38">
        <v>0</v>
      </c>
      <c r="F716" s="38">
        <v>0</v>
      </c>
      <c r="G716" s="88"/>
    </row>
    <row r="717" spans="1:7" s="2" customFormat="1" ht="78.75" customHeight="1" x14ac:dyDescent="0.25">
      <c r="A717" s="58" t="s">
        <v>216</v>
      </c>
      <c r="B717" s="20" t="s">
        <v>70</v>
      </c>
      <c r="C717" s="35">
        <f>C718+C719+C720+C722</f>
        <v>42490.5</v>
      </c>
      <c r="D717" s="35">
        <f>D718+D719+D720+D722</f>
        <v>42063.8</v>
      </c>
      <c r="E717" s="35">
        <f>E718+E719+E720+E722</f>
        <v>42063.8</v>
      </c>
      <c r="F717" s="35">
        <f>F718+F719+F720+F722</f>
        <v>42026.5</v>
      </c>
      <c r="G717" s="87" t="s">
        <v>384</v>
      </c>
    </row>
    <row r="718" spans="1:7" s="2" customFormat="1" x14ac:dyDescent="0.3">
      <c r="A718" s="58"/>
      <c r="B718" s="13" t="s">
        <v>4</v>
      </c>
      <c r="C718" s="38">
        <v>0</v>
      </c>
      <c r="D718" s="38">
        <v>0</v>
      </c>
      <c r="E718" s="38">
        <v>0</v>
      </c>
      <c r="F718" s="38">
        <v>0</v>
      </c>
      <c r="G718" s="88"/>
    </row>
    <row r="719" spans="1:7" s="2" customFormat="1" x14ac:dyDescent="0.3">
      <c r="A719" s="58"/>
      <c r="B719" s="13" t="s">
        <v>2</v>
      </c>
      <c r="C719" s="38">
        <v>0</v>
      </c>
      <c r="D719" s="38">
        <v>0</v>
      </c>
      <c r="E719" s="38">
        <v>0</v>
      </c>
      <c r="F719" s="38">
        <v>0</v>
      </c>
      <c r="G719" s="88"/>
    </row>
    <row r="720" spans="1:7" s="2" customFormat="1" x14ac:dyDescent="0.3">
      <c r="A720" s="59"/>
      <c r="B720" s="13" t="s">
        <v>111</v>
      </c>
      <c r="C720" s="38">
        <v>42490.5</v>
      </c>
      <c r="D720" s="38">
        <v>42063.8</v>
      </c>
      <c r="E720" s="38">
        <v>42063.8</v>
      </c>
      <c r="F720" s="38">
        <v>42026.5</v>
      </c>
      <c r="G720" s="88"/>
    </row>
    <row r="721" spans="1:7" s="2" customFormat="1" x14ac:dyDescent="0.25">
      <c r="A721" s="59"/>
      <c r="B721" s="18" t="s">
        <v>97</v>
      </c>
      <c r="C721" s="38">
        <v>37.299999999999997</v>
      </c>
      <c r="D721" s="38">
        <v>37.299999999999997</v>
      </c>
      <c r="E721" s="38">
        <v>37.299999999999997</v>
      </c>
      <c r="F721" s="38">
        <v>0</v>
      </c>
      <c r="G721" s="88"/>
    </row>
    <row r="722" spans="1:7" s="2" customFormat="1" x14ac:dyDescent="0.25">
      <c r="A722" s="59"/>
      <c r="B722" s="29" t="s">
        <v>6</v>
      </c>
      <c r="C722" s="38">
        <v>0</v>
      </c>
      <c r="D722" s="38">
        <v>0</v>
      </c>
      <c r="E722" s="38">
        <v>0</v>
      </c>
      <c r="F722" s="38">
        <v>0</v>
      </c>
      <c r="G722" s="88"/>
    </row>
    <row r="723" spans="1:7" s="2" customFormat="1" ht="31.2" x14ac:dyDescent="0.25">
      <c r="A723" s="124" t="s">
        <v>104</v>
      </c>
      <c r="B723" s="10" t="s">
        <v>39</v>
      </c>
      <c r="C723" s="47">
        <f>C724+C725+C726+C728</f>
        <v>281615.45</v>
      </c>
      <c r="D723" s="47">
        <f t="shared" ref="D723:F723" si="264">D724+D725+D726+D728</f>
        <v>281025.15000000002</v>
      </c>
      <c r="E723" s="47">
        <f t="shared" si="264"/>
        <v>281009.75</v>
      </c>
      <c r="F723" s="47">
        <f t="shared" si="264"/>
        <v>266269.95</v>
      </c>
      <c r="G723" s="96"/>
    </row>
    <row r="724" spans="1:7" s="2" customFormat="1" ht="15.75" customHeight="1" x14ac:dyDescent="0.3">
      <c r="A724" s="92"/>
      <c r="B724" s="13" t="s">
        <v>4</v>
      </c>
      <c r="C724" s="38">
        <f>C730</f>
        <v>40.950000000000003</v>
      </c>
      <c r="D724" s="38">
        <f t="shared" ref="D724:F724" si="265">D730</f>
        <v>40.950000000000003</v>
      </c>
      <c r="E724" s="38">
        <f t="shared" si="265"/>
        <v>40.950000000000003</v>
      </c>
      <c r="F724" s="38">
        <f t="shared" si="265"/>
        <v>40.950000000000003</v>
      </c>
      <c r="G724" s="56"/>
    </row>
    <row r="725" spans="1:7" s="2" customFormat="1" ht="15.75" customHeight="1" x14ac:dyDescent="0.3">
      <c r="A725" s="92"/>
      <c r="B725" s="13" t="s">
        <v>2</v>
      </c>
      <c r="C725" s="38">
        <f>C731</f>
        <v>0</v>
      </c>
      <c r="D725" s="38">
        <f t="shared" ref="D725:F725" si="266">D731</f>
        <v>0</v>
      </c>
      <c r="E725" s="38">
        <f t="shared" si="266"/>
        <v>0</v>
      </c>
      <c r="F725" s="38">
        <f t="shared" si="266"/>
        <v>0</v>
      </c>
      <c r="G725" s="56"/>
    </row>
    <row r="726" spans="1:7" s="2" customFormat="1" ht="15.75" customHeight="1" x14ac:dyDescent="0.3">
      <c r="A726" s="92"/>
      <c r="B726" s="13" t="s">
        <v>111</v>
      </c>
      <c r="C726" s="38">
        <f>C732</f>
        <v>218462.6</v>
      </c>
      <c r="D726" s="38">
        <f t="shared" ref="D726:F726" si="267">D732</f>
        <v>218445.90000000002</v>
      </c>
      <c r="E726" s="38">
        <f t="shared" si="267"/>
        <v>218430.5</v>
      </c>
      <c r="F726" s="38">
        <f t="shared" si="267"/>
        <v>204010.30000000002</v>
      </c>
      <c r="G726" s="56"/>
    </row>
    <row r="727" spans="1:7" s="2" customFormat="1" ht="15.75" customHeight="1" x14ac:dyDescent="0.25">
      <c r="A727" s="92"/>
      <c r="B727" s="18" t="s">
        <v>97</v>
      </c>
      <c r="C727" s="38">
        <f>C733</f>
        <v>14420.199999999999</v>
      </c>
      <c r="D727" s="38">
        <f t="shared" ref="D727:F727" si="268">D733</f>
        <v>14420.199999999999</v>
      </c>
      <c r="E727" s="38">
        <f t="shared" si="268"/>
        <v>14420.199999999999</v>
      </c>
      <c r="F727" s="38">
        <f t="shared" si="268"/>
        <v>0</v>
      </c>
      <c r="G727" s="56"/>
    </row>
    <row r="728" spans="1:7" s="2" customFormat="1" ht="15.75" customHeight="1" x14ac:dyDescent="0.25">
      <c r="A728" s="92"/>
      <c r="B728" s="29" t="s">
        <v>6</v>
      </c>
      <c r="C728" s="38">
        <f>C734</f>
        <v>63111.899999999994</v>
      </c>
      <c r="D728" s="38">
        <f t="shared" ref="D728:F728" si="269">D734</f>
        <v>62538.3</v>
      </c>
      <c r="E728" s="38">
        <f t="shared" si="269"/>
        <v>62538.3</v>
      </c>
      <c r="F728" s="38">
        <f t="shared" si="269"/>
        <v>62218.700000000004</v>
      </c>
      <c r="G728" s="56"/>
    </row>
    <row r="729" spans="1:7" s="2" customFormat="1" ht="15.75" customHeight="1" x14ac:dyDescent="0.25">
      <c r="A729" s="94"/>
      <c r="B729" s="30" t="s">
        <v>439</v>
      </c>
      <c r="C729" s="41">
        <f>C730+C731+C732+C734</f>
        <v>281615.45</v>
      </c>
      <c r="D729" s="41">
        <f t="shared" ref="D729:F729" si="270">D730+D731+D732+D734</f>
        <v>281025.15000000002</v>
      </c>
      <c r="E729" s="41">
        <f t="shared" si="270"/>
        <v>281009.75</v>
      </c>
      <c r="F729" s="41">
        <f t="shared" si="270"/>
        <v>266269.95</v>
      </c>
      <c r="G729" s="56"/>
    </row>
    <row r="730" spans="1:7" s="2" customFormat="1" ht="15.75" customHeight="1" x14ac:dyDescent="0.3">
      <c r="A730" s="94"/>
      <c r="B730" s="13" t="s">
        <v>4</v>
      </c>
      <c r="C730" s="38">
        <f>C741+C757+C775+C793+C811</f>
        <v>40.950000000000003</v>
      </c>
      <c r="D730" s="38">
        <f t="shared" ref="D730:F730" si="271">D741+D757+D775+D793+D811</f>
        <v>40.950000000000003</v>
      </c>
      <c r="E730" s="38">
        <f t="shared" si="271"/>
        <v>40.950000000000003</v>
      </c>
      <c r="F730" s="38">
        <f t="shared" si="271"/>
        <v>40.950000000000003</v>
      </c>
      <c r="G730" s="56"/>
    </row>
    <row r="731" spans="1:7" s="2" customFormat="1" ht="15.75" customHeight="1" x14ac:dyDescent="0.3">
      <c r="A731" s="94"/>
      <c r="B731" s="13" t="s">
        <v>2</v>
      </c>
      <c r="C731" s="38">
        <f t="shared" ref="C731:F733" si="272">C742+C758+C776+C794+C812</f>
        <v>0</v>
      </c>
      <c r="D731" s="38">
        <f t="shared" si="272"/>
        <v>0</v>
      </c>
      <c r="E731" s="38">
        <f t="shared" si="272"/>
        <v>0</v>
      </c>
      <c r="F731" s="38">
        <f t="shared" si="272"/>
        <v>0</v>
      </c>
      <c r="G731" s="56"/>
    </row>
    <row r="732" spans="1:7" s="2" customFormat="1" ht="15.75" customHeight="1" x14ac:dyDescent="0.3">
      <c r="A732" s="94"/>
      <c r="B732" s="13" t="s">
        <v>111</v>
      </c>
      <c r="C732" s="38">
        <f t="shared" si="272"/>
        <v>218462.6</v>
      </c>
      <c r="D732" s="38">
        <f t="shared" si="272"/>
        <v>218445.90000000002</v>
      </c>
      <c r="E732" s="38">
        <f t="shared" si="272"/>
        <v>218430.5</v>
      </c>
      <c r="F732" s="38">
        <f t="shared" si="272"/>
        <v>204010.30000000002</v>
      </c>
      <c r="G732" s="56"/>
    </row>
    <row r="733" spans="1:7" s="2" customFormat="1" ht="15.75" customHeight="1" x14ac:dyDescent="0.25">
      <c r="A733" s="94"/>
      <c r="B733" s="18" t="s">
        <v>97</v>
      </c>
      <c r="C733" s="38">
        <f t="shared" si="272"/>
        <v>14420.199999999999</v>
      </c>
      <c r="D733" s="38">
        <f t="shared" si="272"/>
        <v>14420.199999999999</v>
      </c>
      <c r="E733" s="38">
        <f t="shared" si="272"/>
        <v>14420.199999999999</v>
      </c>
      <c r="F733" s="38">
        <f t="shared" si="272"/>
        <v>0</v>
      </c>
      <c r="G733" s="56"/>
    </row>
    <row r="734" spans="1:7" s="2" customFormat="1" ht="15.75" customHeight="1" x14ac:dyDescent="0.25">
      <c r="A734" s="95"/>
      <c r="B734" s="29" t="s">
        <v>6</v>
      </c>
      <c r="C734" s="38">
        <f>C744+C761+C779+C797+C815</f>
        <v>63111.899999999994</v>
      </c>
      <c r="D734" s="38">
        <f t="shared" ref="D734:F734" si="273">D744+D761+D779+D797+D815</f>
        <v>62538.3</v>
      </c>
      <c r="E734" s="38">
        <f t="shared" si="273"/>
        <v>62538.3</v>
      </c>
      <c r="F734" s="38">
        <f t="shared" si="273"/>
        <v>62218.700000000004</v>
      </c>
      <c r="G734" s="57"/>
    </row>
    <row r="735" spans="1:7" s="2" customFormat="1" x14ac:dyDescent="0.25">
      <c r="A735" s="51" t="s">
        <v>217</v>
      </c>
      <c r="B735" s="10" t="s">
        <v>40</v>
      </c>
      <c r="C735" s="47">
        <f>SUM(C736:C739)</f>
        <v>418.3</v>
      </c>
      <c r="D735" s="47">
        <f>SUM(D736:D739)</f>
        <v>418.3</v>
      </c>
      <c r="E735" s="47">
        <f>SUM(E736:E739)</f>
        <v>418.3</v>
      </c>
      <c r="F735" s="47">
        <f>SUM(F736:F739)</f>
        <v>418.3</v>
      </c>
      <c r="G735" s="96"/>
    </row>
    <row r="736" spans="1:7" s="2" customFormat="1" ht="15.75" customHeight="1" x14ac:dyDescent="0.3">
      <c r="A736" s="92"/>
      <c r="B736" s="13" t="s">
        <v>4</v>
      </c>
      <c r="C736" s="38">
        <f>C746</f>
        <v>0</v>
      </c>
      <c r="D736" s="38">
        <f>D746</f>
        <v>0</v>
      </c>
      <c r="E736" s="38">
        <f>E746</f>
        <v>0</v>
      </c>
      <c r="F736" s="38">
        <f>F746</f>
        <v>0</v>
      </c>
      <c r="G736" s="56"/>
    </row>
    <row r="737" spans="1:7" s="2" customFormat="1" x14ac:dyDescent="0.3">
      <c r="A737" s="92"/>
      <c r="B737" s="13" t="s">
        <v>2</v>
      </c>
      <c r="C737" s="38">
        <f t="shared" ref="C737:D739" si="274">C747</f>
        <v>0</v>
      </c>
      <c r="D737" s="38">
        <f t="shared" si="274"/>
        <v>0</v>
      </c>
      <c r="E737" s="38">
        <f t="shared" ref="E737" si="275">E747</f>
        <v>0</v>
      </c>
      <c r="F737" s="38">
        <f>F747</f>
        <v>0</v>
      </c>
      <c r="G737" s="56"/>
    </row>
    <row r="738" spans="1:7" s="2" customFormat="1" x14ac:dyDescent="0.3">
      <c r="A738" s="92"/>
      <c r="B738" s="13" t="s">
        <v>3</v>
      </c>
      <c r="C738" s="38">
        <f t="shared" si="274"/>
        <v>418.3</v>
      </c>
      <c r="D738" s="38">
        <f t="shared" si="274"/>
        <v>418.3</v>
      </c>
      <c r="E738" s="38">
        <f t="shared" ref="E738" si="276">E748</f>
        <v>418.3</v>
      </c>
      <c r="F738" s="38">
        <f>F748</f>
        <v>418.3</v>
      </c>
      <c r="G738" s="56"/>
    </row>
    <row r="739" spans="1:7" s="2" customFormat="1" x14ac:dyDescent="0.25">
      <c r="A739" s="93"/>
      <c r="B739" s="29" t="s">
        <v>6</v>
      </c>
      <c r="C739" s="38">
        <f t="shared" si="274"/>
        <v>0</v>
      </c>
      <c r="D739" s="38">
        <f t="shared" si="274"/>
        <v>0</v>
      </c>
      <c r="E739" s="38">
        <f t="shared" ref="E739" si="277">E749</f>
        <v>0</v>
      </c>
      <c r="F739" s="38">
        <f>F749</f>
        <v>0</v>
      </c>
      <c r="G739" s="56"/>
    </row>
    <row r="740" spans="1:7" s="2" customFormat="1" x14ac:dyDescent="0.25">
      <c r="A740" s="94"/>
      <c r="B740" s="30" t="s">
        <v>439</v>
      </c>
      <c r="C740" s="41">
        <f>C741+C742+C743+C744</f>
        <v>418.3</v>
      </c>
      <c r="D740" s="41">
        <f t="shared" ref="D740:F740" si="278">D741+D742+D743+D744</f>
        <v>418.3</v>
      </c>
      <c r="E740" s="41">
        <f t="shared" si="278"/>
        <v>418.3</v>
      </c>
      <c r="F740" s="41">
        <f t="shared" si="278"/>
        <v>418.3</v>
      </c>
      <c r="G740" s="56"/>
    </row>
    <row r="741" spans="1:7" s="2" customFormat="1" x14ac:dyDescent="0.3">
      <c r="A741" s="94"/>
      <c r="B741" s="13" t="s">
        <v>4</v>
      </c>
      <c r="C741" s="38">
        <f>C746</f>
        <v>0</v>
      </c>
      <c r="D741" s="38">
        <f t="shared" ref="D741:F741" si="279">D746</f>
        <v>0</v>
      </c>
      <c r="E741" s="38">
        <f t="shared" si="279"/>
        <v>0</v>
      </c>
      <c r="F741" s="38">
        <f t="shared" si="279"/>
        <v>0</v>
      </c>
      <c r="G741" s="56"/>
    </row>
    <row r="742" spans="1:7" s="2" customFormat="1" x14ac:dyDescent="0.3">
      <c r="A742" s="94"/>
      <c r="B742" s="13" t="s">
        <v>2</v>
      </c>
      <c r="C742" s="38">
        <f t="shared" ref="C742:F744" si="280">C747</f>
        <v>0</v>
      </c>
      <c r="D742" s="38">
        <f t="shared" si="280"/>
        <v>0</v>
      </c>
      <c r="E742" s="38">
        <f t="shared" si="280"/>
        <v>0</v>
      </c>
      <c r="F742" s="38">
        <f t="shared" si="280"/>
        <v>0</v>
      </c>
      <c r="G742" s="56"/>
    </row>
    <row r="743" spans="1:7" s="2" customFormat="1" x14ac:dyDescent="0.3">
      <c r="A743" s="94"/>
      <c r="B743" s="13" t="s">
        <v>3</v>
      </c>
      <c r="C743" s="38">
        <f t="shared" si="280"/>
        <v>418.3</v>
      </c>
      <c r="D743" s="38">
        <f t="shared" si="280"/>
        <v>418.3</v>
      </c>
      <c r="E743" s="38">
        <f t="shared" si="280"/>
        <v>418.3</v>
      </c>
      <c r="F743" s="38">
        <f t="shared" si="280"/>
        <v>418.3</v>
      </c>
      <c r="G743" s="56"/>
    </row>
    <row r="744" spans="1:7" s="2" customFormat="1" x14ac:dyDescent="0.25">
      <c r="A744" s="95"/>
      <c r="B744" s="29" t="s">
        <v>6</v>
      </c>
      <c r="C744" s="38">
        <f t="shared" si="280"/>
        <v>0</v>
      </c>
      <c r="D744" s="38">
        <f t="shared" si="280"/>
        <v>0</v>
      </c>
      <c r="E744" s="38">
        <f t="shared" si="280"/>
        <v>0</v>
      </c>
      <c r="F744" s="38">
        <f t="shared" si="280"/>
        <v>0</v>
      </c>
      <c r="G744" s="57"/>
    </row>
    <row r="745" spans="1:7" s="2" customFormat="1" ht="31.2" x14ac:dyDescent="0.25">
      <c r="A745" s="58" t="s">
        <v>218</v>
      </c>
      <c r="B745" s="14" t="s">
        <v>69</v>
      </c>
      <c r="C745" s="35">
        <f>SUM(C746:C749)</f>
        <v>418.3</v>
      </c>
      <c r="D745" s="35">
        <f>SUM(D746:D749)</f>
        <v>418.3</v>
      </c>
      <c r="E745" s="35">
        <f>SUM(E746:E749)</f>
        <v>418.3</v>
      </c>
      <c r="F745" s="35">
        <f>SUM(F746:F749)</f>
        <v>418.3</v>
      </c>
      <c r="G745" s="87" t="s">
        <v>366</v>
      </c>
    </row>
    <row r="746" spans="1:7" s="2" customFormat="1" x14ac:dyDescent="0.3">
      <c r="A746" s="73"/>
      <c r="B746" s="13" t="s">
        <v>4</v>
      </c>
      <c r="C746" s="38">
        <v>0</v>
      </c>
      <c r="D746" s="38">
        <v>0</v>
      </c>
      <c r="E746" s="38">
        <v>0</v>
      </c>
      <c r="F746" s="38">
        <v>0</v>
      </c>
      <c r="G746" s="88"/>
    </row>
    <row r="747" spans="1:7" s="2" customFormat="1" ht="15.75" customHeight="1" x14ac:dyDescent="0.25">
      <c r="A747" s="73"/>
      <c r="B747" s="15" t="s">
        <v>2</v>
      </c>
      <c r="C747" s="38">
        <v>0</v>
      </c>
      <c r="D747" s="38">
        <v>0</v>
      </c>
      <c r="E747" s="38">
        <v>0</v>
      </c>
      <c r="F747" s="38">
        <v>0</v>
      </c>
      <c r="G747" s="88"/>
    </row>
    <row r="748" spans="1:7" s="2" customFormat="1" x14ac:dyDescent="0.3">
      <c r="A748" s="73"/>
      <c r="B748" s="13" t="s">
        <v>3</v>
      </c>
      <c r="C748" s="38">
        <v>418.3</v>
      </c>
      <c r="D748" s="38">
        <v>418.3</v>
      </c>
      <c r="E748" s="38">
        <v>418.3</v>
      </c>
      <c r="F748" s="38">
        <v>418.3</v>
      </c>
      <c r="G748" s="88"/>
    </row>
    <row r="749" spans="1:7" s="2" customFormat="1" ht="15.75" customHeight="1" x14ac:dyDescent="0.25">
      <c r="A749" s="74"/>
      <c r="B749" s="29" t="s">
        <v>6</v>
      </c>
      <c r="C749" s="38">
        <v>0</v>
      </c>
      <c r="D749" s="38">
        <v>0</v>
      </c>
      <c r="E749" s="38">
        <v>0</v>
      </c>
      <c r="F749" s="38">
        <v>0</v>
      </c>
      <c r="G749" s="88"/>
    </row>
    <row r="750" spans="1:7" s="2" customFormat="1" ht="31.2" x14ac:dyDescent="0.25">
      <c r="A750" s="51" t="s">
        <v>219</v>
      </c>
      <c r="B750" s="10" t="s">
        <v>41</v>
      </c>
      <c r="C750" s="47">
        <f>C751+C752+C753+C755</f>
        <v>66310.899999999994</v>
      </c>
      <c r="D750" s="47">
        <f t="shared" ref="D750:F750" si="281">D751+D752+D753+D755</f>
        <v>65918.2</v>
      </c>
      <c r="E750" s="47">
        <f t="shared" si="281"/>
        <v>65902.8</v>
      </c>
      <c r="F750" s="47">
        <f t="shared" si="281"/>
        <v>65327.7</v>
      </c>
      <c r="G750" s="96"/>
    </row>
    <row r="751" spans="1:7" s="2" customFormat="1" x14ac:dyDescent="0.3">
      <c r="A751" s="92"/>
      <c r="B751" s="13" t="s">
        <v>4</v>
      </c>
      <c r="C751" s="38">
        <f>C757</f>
        <v>0</v>
      </c>
      <c r="D751" s="38">
        <f t="shared" ref="D751:F751" si="282">D757</f>
        <v>0</v>
      </c>
      <c r="E751" s="38">
        <f t="shared" si="282"/>
        <v>0</v>
      </c>
      <c r="F751" s="38">
        <f t="shared" si="282"/>
        <v>0</v>
      </c>
      <c r="G751" s="56"/>
    </row>
    <row r="752" spans="1:7" s="2" customFormat="1" x14ac:dyDescent="0.3">
      <c r="A752" s="92"/>
      <c r="B752" s="13" t="s">
        <v>2</v>
      </c>
      <c r="C752" s="38">
        <f t="shared" ref="C752:F755" si="283">C758</f>
        <v>0</v>
      </c>
      <c r="D752" s="38">
        <f t="shared" si="283"/>
        <v>0</v>
      </c>
      <c r="E752" s="38">
        <f t="shared" si="283"/>
        <v>0</v>
      </c>
      <c r="F752" s="38">
        <f t="shared" si="283"/>
        <v>0</v>
      </c>
      <c r="G752" s="56"/>
    </row>
    <row r="753" spans="1:7" s="2" customFormat="1" x14ac:dyDescent="0.3">
      <c r="A753" s="92"/>
      <c r="B753" s="13" t="s">
        <v>111</v>
      </c>
      <c r="C753" s="38">
        <f t="shared" si="283"/>
        <v>56850.9</v>
      </c>
      <c r="D753" s="38">
        <f t="shared" si="283"/>
        <v>56850.9</v>
      </c>
      <c r="E753" s="38">
        <f t="shared" si="283"/>
        <v>56835.5</v>
      </c>
      <c r="F753" s="38">
        <f t="shared" si="283"/>
        <v>56533.4</v>
      </c>
      <c r="G753" s="56"/>
    </row>
    <row r="754" spans="1:7" s="2" customFormat="1" x14ac:dyDescent="0.25">
      <c r="A754" s="92"/>
      <c r="B754" s="18" t="s">
        <v>97</v>
      </c>
      <c r="C754" s="38">
        <f t="shared" si="283"/>
        <v>302.10000000000002</v>
      </c>
      <c r="D754" s="38">
        <f t="shared" si="283"/>
        <v>302.10000000000002</v>
      </c>
      <c r="E754" s="38">
        <f t="shared" si="283"/>
        <v>302.10000000000002</v>
      </c>
      <c r="F754" s="38">
        <f t="shared" si="283"/>
        <v>0</v>
      </c>
      <c r="G754" s="56"/>
    </row>
    <row r="755" spans="1:7" s="2" customFormat="1" x14ac:dyDescent="0.25">
      <c r="A755" s="93"/>
      <c r="B755" s="29" t="s">
        <v>6</v>
      </c>
      <c r="C755" s="38">
        <f t="shared" si="283"/>
        <v>9460</v>
      </c>
      <c r="D755" s="38">
        <f t="shared" si="283"/>
        <v>9067.2999999999993</v>
      </c>
      <c r="E755" s="38">
        <f t="shared" si="283"/>
        <v>9067.2999999999993</v>
      </c>
      <c r="F755" s="38">
        <f t="shared" si="283"/>
        <v>8794.2999999999993</v>
      </c>
      <c r="G755" s="56"/>
    </row>
    <row r="756" spans="1:7" s="2" customFormat="1" x14ac:dyDescent="0.25">
      <c r="A756" s="94"/>
      <c r="B756" s="30" t="s">
        <v>439</v>
      </c>
      <c r="C756" s="38"/>
      <c r="D756" s="38"/>
      <c r="E756" s="38"/>
      <c r="F756" s="38"/>
      <c r="G756" s="56"/>
    </row>
    <row r="757" spans="1:7" s="2" customFormat="1" x14ac:dyDescent="0.3">
      <c r="A757" s="94"/>
      <c r="B757" s="13" t="s">
        <v>4</v>
      </c>
      <c r="C757" s="38">
        <f>C763</f>
        <v>0</v>
      </c>
      <c r="D757" s="38">
        <f t="shared" ref="D757:F757" si="284">D763</f>
        <v>0</v>
      </c>
      <c r="E757" s="38">
        <f t="shared" si="284"/>
        <v>0</v>
      </c>
      <c r="F757" s="38">
        <f t="shared" si="284"/>
        <v>0</v>
      </c>
      <c r="G757" s="56"/>
    </row>
    <row r="758" spans="1:7" s="2" customFormat="1" x14ac:dyDescent="0.3">
      <c r="A758" s="94"/>
      <c r="B758" s="13" t="s">
        <v>2</v>
      </c>
      <c r="C758" s="38">
        <f t="shared" ref="C758:F761" si="285">C764</f>
        <v>0</v>
      </c>
      <c r="D758" s="38">
        <f t="shared" si="285"/>
        <v>0</v>
      </c>
      <c r="E758" s="38">
        <f t="shared" si="285"/>
        <v>0</v>
      </c>
      <c r="F758" s="38">
        <f t="shared" si="285"/>
        <v>0</v>
      </c>
      <c r="G758" s="56"/>
    </row>
    <row r="759" spans="1:7" s="2" customFormat="1" x14ac:dyDescent="0.3">
      <c r="A759" s="94"/>
      <c r="B759" s="13" t="s">
        <v>111</v>
      </c>
      <c r="C759" s="38">
        <f t="shared" si="285"/>
        <v>56850.9</v>
      </c>
      <c r="D759" s="38">
        <f t="shared" si="285"/>
        <v>56850.9</v>
      </c>
      <c r="E759" s="38">
        <f t="shared" si="285"/>
        <v>56835.5</v>
      </c>
      <c r="F759" s="38">
        <f t="shared" si="285"/>
        <v>56533.4</v>
      </c>
      <c r="G759" s="56"/>
    </row>
    <row r="760" spans="1:7" s="2" customFormat="1" x14ac:dyDescent="0.25">
      <c r="A760" s="94"/>
      <c r="B760" s="18" t="s">
        <v>97</v>
      </c>
      <c r="C760" s="38">
        <f t="shared" si="285"/>
        <v>302.10000000000002</v>
      </c>
      <c r="D760" s="38">
        <f t="shared" si="285"/>
        <v>302.10000000000002</v>
      </c>
      <c r="E760" s="38">
        <f t="shared" si="285"/>
        <v>302.10000000000002</v>
      </c>
      <c r="F760" s="38">
        <f t="shared" si="285"/>
        <v>0</v>
      </c>
      <c r="G760" s="56"/>
    </row>
    <row r="761" spans="1:7" s="2" customFormat="1" x14ac:dyDescent="0.25">
      <c r="A761" s="95"/>
      <c r="B761" s="29" t="s">
        <v>6</v>
      </c>
      <c r="C761" s="38">
        <f t="shared" si="285"/>
        <v>9460</v>
      </c>
      <c r="D761" s="38">
        <f t="shared" si="285"/>
        <v>9067.2999999999993</v>
      </c>
      <c r="E761" s="38">
        <f t="shared" si="285"/>
        <v>9067.2999999999993</v>
      </c>
      <c r="F761" s="38">
        <f t="shared" si="285"/>
        <v>8794.2999999999993</v>
      </c>
      <c r="G761" s="57"/>
    </row>
    <row r="762" spans="1:7" s="2" customFormat="1" ht="54.75" customHeight="1" x14ac:dyDescent="0.25">
      <c r="A762" s="58" t="s">
        <v>220</v>
      </c>
      <c r="B762" s="14" t="s">
        <v>70</v>
      </c>
      <c r="C762" s="35">
        <f>C763+C764+C765+C767</f>
        <v>66310.899999999994</v>
      </c>
      <c r="D762" s="35">
        <f t="shared" ref="D762:F762" si="286">D763+D764+D765+D767</f>
        <v>65918.2</v>
      </c>
      <c r="E762" s="35">
        <f t="shared" si="286"/>
        <v>65902.8</v>
      </c>
      <c r="F762" s="35">
        <f t="shared" si="286"/>
        <v>65327.7</v>
      </c>
      <c r="G762" s="87" t="s">
        <v>433</v>
      </c>
    </row>
    <row r="763" spans="1:7" s="2" customFormat="1" x14ac:dyDescent="0.3">
      <c r="A763" s="73"/>
      <c r="B763" s="13" t="s">
        <v>4</v>
      </c>
      <c r="C763" s="38">
        <v>0</v>
      </c>
      <c r="D763" s="38">
        <v>0</v>
      </c>
      <c r="E763" s="38">
        <v>0</v>
      </c>
      <c r="F763" s="38">
        <v>0</v>
      </c>
      <c r="G763" s="88"/>
    </row>
    <row r="764" spans="1:7" s="2" customFormat="1" x14ac:dyDescent="0.25">
      <c r="A764" s="73"/>
      <c r="B764" s="15" t="s">
        <v>2</v>
      </c>
      <c r="C764" s="38">
        <v>0</v>
      </c>
      <c r="D764" s="38">
        <v>0</v>
      </c>
      <c r="E764" s="38">
        <v>0</v>
      </c>
      <c r="F764" s="38">
        <v>0</v>
      </c>
      <c r="G764" s="88"/>
    </row>
    <row r="765" spans="1:7" s="2" customFormat="1" x14ac:dyDescent="0.3">
      <c r="A765" s="73"/>
      <c r="B765" s="13" t="s">
        <v>111</v>
      </c>
      <c r="C765" s="38">
        <v>56850.9</v>
      </c>
      <c r="D765" s="38">
        <v>56850.9</v>
      </c>
      <c r="E765" s="38">
        <v>56835.5</v>
      </c>
      <c r="F765" s="38">
        <v>56533.4</v>
      </c>
      <c r="G765" s="88"/>
    </row>
    <row r="766" spans="1:7" s="2" customFormat="1" x14ac:dyDescent="0.25">
      <c r="A766" s="73"/>
      <c r="B766" s="18" t="s">
        <v>97</v>
      </c>
      <c r="C766" s="38">
        <v>302.10000000000002</v>
      </c>
      <c r="D766" s="38">
        <v>302.10000000000002</v>
      </c>
      <c r="E766" s="38">
        <v>302.10000000000002</v>
      </c>
      <c r="F766" s="38">
        <v>0</v>
      </c>
      <c r="G766" s="88"/>
    </row>
    <row r="767" spans="1:7" s="2" customFormat="1" x14ac:dyDescent="0.25">
      <c r="A767" s="74"/>
      <c r="B767" s="29" t="s">
        <v>6</v>
      </c>
      <c r="C767" s="38">
        <v>9460</v>
      </c>
      <c r="D767" s="38">
        <v>9067.2999999999993</v>
      </c>
      <c r="E767" s="38">
        <v>9067.2999999999993</v>
      </c>
      <c r="F767" s="38">
        <v>8794.2999999999993</v>
      </c>
      <c r="G767" s="88"/>
    </row>
    <row r="768" spans="1:7" s="2" customFormat="1" x14ac:dyDescent="0.25">
      <c r="A768" s="51" t="s">
        <v>221</v>
      </c>
      <c r="B768" s="10" t="s">
        <v>42</v>
      </c>
      <c r="C768" s="47">
        <f>C769+C770+C771+C773</f>
        <v>29574.75</v>
      </c>
      <c r="D768" s="47">
        <f t="shared" ref="D768:F768" si="287">D769+D770+D771+D773</f>
        <v>29562.350000000002</v>
      </c>
      <c r="E768" s="47">
        <f t="shared" si="287"/>
        <v>29562.350000000002</v>
      </c>
      <c r="F768" s="47">
        <f t="shared" si="287"/>
        <v>27901.649999999998</v>
      </c>
      <c r="G768" s="96"/>
    </row>
    <row r="769" spans="1:7" s="2" customFormat="1" x14ac:dyDescent="0.3">
      <c r="A769" s="52"/>
      <c r="B769" s="13" t="s">
        <v>4</v>
      </c>
      <c r="C769" s="38">
        <f>C775</f>
        <v>40.950000000000003</v>
      </c>
      <c r="D769" s="38">
        <f t="shared" ref="D769:F769" si="288">D775</f>
        <v>40.950000000000003</v>
      </c>
      <c r="E769" s="38">
        <f t="shared" si="288"/>
        <v>40.950000000000003</v>
      </c>
      <c r="F769" s="38">
        <f t="shared" si="288"/>
        <v>40.950000000000003</v>
      </c>
      <c r="G769" s="56"/>
    </row>
    <row r="770" spans="1:7" s="2" customFormat="1" x14ac:dyDescent="0.3">
      <c r="A770" s="52"/>
      <c r="B770" s="13" t="s">
        <v>2</v>
      </c>
      <c r="C770" s="38">
        <f t="shared" ref="C770:F773" si="289">C776</f>
        <v>0</v>
      </c>
      <c r="D770" s="38">
        <f t="shared" si="289"/>
        <v>0</v>
      </c>
      <c r="E770" s="38">
        <f t="shared" si="289"/>
        <v>0</v>
      </c>
      <c r="F770" s="38">
        <f t="shared" si="289"/>
        <v>0</v>
      </c>
      <c r="G770" s="56"/>
    </row>
    <row r="771" spans="1:7" s="2" customFormat="1" x14ac:dyDescent="0.3">
      <c r="A771" s="52"/>
      <c r="B771" s="13" t="s">
        <v>111</v>
      </c>
      <c r="C771" s="38">
        <f t="shared" si="289"/>
        <v>28296.1</v>
      </c>
      <c r="D771" s="38">
        <f t="shared" si="289"/>
        <v>28288.7</v>
      </c>
      <c r="E771" s="38">
        <f t="shared" si="289"/>
        <v>28288.7</v>
      </c>
      <c r="F771" s="38">
        <f t="shared" si="289"/>
        <v>26674.6</v>
      </c>
      <c r="G771" s="56"/>
    </row>
    <row r="772" spans="1:7" s="2" customFormat="1" x14ac:dyDescent="0.25">
      <c r="A772" s="52"/>
      <c r="B772" s="18" t="s">
        <v>97</v>
      </c>
      <c r="C772" s="38">
        <f t="shared" si="289"/>
        <v>1614.1</v>
      </c>
      <c r="D772" s="38">
        <f t="shared" si="289"/>
        <v>1614.1</v>
      </c>
      <c r="E772" s="38">
        <f t="shared" si="289"/>
        <v>1614.1</v>
      </c>
      <c r="F772" s="38">
        <f t="shared" si="289"/>
        <v>0</v>
      </c>
      <c r="G772" s="56"/>
    </row>
    <row r="773" spans="1:7" s="2" customFormat="1" x14ac:dyDescent="0.25">
      <c r="A773" s="52"/>
      <c r="B773" s="29" t="s">
        <v>6</v>
      </c>
      <c r="C773" s="38">
        <f t="shared" si="289"/>
        <v>1237.7</v>
      </c>
      <c r="D773" s="38">
        <f t="shared" si="289"/>
        <v>1232.7</v>
      </c>
      <c r="E773" s="38">
        <f t="shared" si="289"/>
        <v>1232.7</v>
      </c>
      <c r="F773" s="38">
        <f t="shared" si="289"/>
        <v>1186.0999999999999</v>
      </c>
      <c r="G773" s="56"/>
    </row>
    <row r="774" spans="1:7" s="2" customFormat="1" x14ac:dyDescent="0.25">
      <c r="A774" s="53"/>
      <c r="B774" s="30" t="s">
        <v>439</v>
      </c>
      <c r="C774" s="41">
        <f>C775+C776+C777+C779</f>
        <v>29574.75</v>
      </c>
      <c r="D774" s="41">
        <f t="shared" ref="D774:F774" si="290">D775+D776+D777+D779</f>
        <v>29562.350000000002</v>
      </c>
      <c r="E774" s="41">
        <f t="shared" si="290"/>
        <v>29562.350000000002</v>
      </c>
      <c r="F774" s="41">
        <f t="shared" si="290"/>
        <v>27901.649999999998</v>
      </c>
      <c r="G774" s="56"/>
    </row>
    <row r="775" spans="1:7" s="2" customFormat="1" x14ac:dyDescent="0.3">
      <c r="A775" s="53"/>
      <c r="B775" s="13" t="s">
        <v>4</v>
      </c>
      <c r="C775" s="38">
        <f>C781</f>
        <v>40.950000000000003</v>
      </c>
      <c r="D775" s="38">
        <f t="shared" ref="D775:F775" si="291">D781</f>
        <v>40.950000000000003</v>
      </c>
      <c r="E775" s="38">
        <f t="shared" si="291"/>
        <v>40.950000000000003</v>
      </c>
      <c r="F775" s="38">
        <f t="shared" si="291"/>
        <v>40.950000000000003</v>
      </c>
      <c r="G775" s="56"/>
    </row>
    <row r="776" spans="1:7" s="2" customFormat="1" x14ac:dyDescent="0.3">
      <c r="A776" s="53"/>
      <c r="B776" s="13" t="s">
        <v>2</v>
      </c>
      <c r="C776" s="38">
        <f>C782</f>
        <v>0</v>
      </c>
      <c r="D776" s="38">
        <f t="shared" ref="D776:F776" si="292">D782</f>
        <v>0</v>
      </c>
      <c r="E776" s="38">
        <f t="shared" si="292"/>
        <v>0</v>
      </c>
      <c r="F776" s="38">
        <f t="shared" si="292"/>
        <v>0</v>
      </c>
      <c r="G776" s="56"/>
    </row>
    <row r="777" spans="1:7" s="2" customFormat="1" x14ac:dyDescent="0.3">
      <c r="A777" s="53"/>
      <c r="B777" s="13" t="s">
        <v>111</v>
      </c>
      <c r="C777" s="38">
        <f t="shared" ref="C777:F779" si="293">C783</f>
        <v>28296.1</v>
      </c>
      <c r="D777" s="38">
        <f t="shared" si="293"/>
        <v>28288.7</v>
      </c>
      <c r="E777" s="38">
        <f t="shared" si="293"/>
        <v>28288.7</v>
      </c>
      <c r="F777" s="38">
        <f t="shared" si="293"/>
        <v>26674.6</v>
      </c>
      <c r="G777" s="56"/>
    </row>
    <row r="778" spans="1:7" s="2" customFormat="1" x14ac:dyDescent="0.25">
      <c r="A778" s="53"/>
      <c r="B778" s="18" t="s">
        <v>97</v>
      </c>
      <c r="C778" s="38">
        <f t="shared" si="293"/>
        <v>1614.1</v>
      </c>
      <c r="D778" s="38">
        <f t="shared" si="293"/>
        <v>1614.1</v>
      </c>
      <c r="E778" s="38">
        <f t="shared" si="293"/>
        <v>1614.1</v>
      </c>
      <c r="F778" s="38">
        <f t="shared" si="293"/>
        <v>0</v>
      </c>
      <c r="G778" s="56"/>
    </row>
    <row r="779" spans="1:7" s="2" customFormat="1" x14ac:dyDescent="0.25">
      <c r="A779" s="54"/>
      <c r="B779" s="29" t="s">
        <v>6</v>
      </c>
      <c r="C779" s="38">
        <f t="shared" si="293"/>
        <v>1237.7</v>
      </c>
      <c r="D779" s="38">
        <f t="shared" si="293"/>
        <v>1232.7</v>
      </c>
      <c r="E779" s="38">
        <f t="shared" si="293"/>
        <v>1232.7</v>
      </c>
      <c r="F779" s="38">
        <f t="shared" si="293"/>
        <v>1186.0999999999999</v>
      </c>
      <c r="G779" s="57"/>
    </row>
    <row r="780" spans="1:7" s="2" customFormat="1" ht="49.5" customHeight="1" x14ac:dyDescent="0.25">
      <c r="A780" s="58" t="s">
        <v>222</v>
      </c>
      <c r="B780" s="14" t="s">
        <v>70</v>
      </c>
      <c r="C780" s="35">
        <f>C781+C782+C783+C785</f>
        <v>29574.75</v>
      </c>
      <c r="D780" s="35">
        <f t="shared" ref="D780:F780" si="294">D781+D782+D783+D785</f>
        <v>29562.350000000002</v>
      </c>
      <c r="E780" s="35">
        <f t="shared" si="294"/>
        <v>29562.350000000002</v>
      </c>
      <c r="F780" s="35">
        <f t="shared" si="294"/>
        <v>27901.649999999998</v>
      </c>
      <c r="G780" s="87" t="s">
        <v>385</v>
      </c>
    </row>
    <row r="781" spans="1:7" s="2" customFormat="1" x14ac:dyDescent="0.3">
      <c r="A781" s="73"/>
      <c r="B781" s="13" t="s">
        <v>4</v>
      </c>
      <c r="C781" s="38">
        <v>40.950000000000003</v>
      </c>
      <c r="D781" s="38">
        <v>40.950000000000003</v>
      </c>
      <c r="E781" s="38">
        <v>40.950000000000003</v>
      </c>
      <c r="F781" s="38">
        <v>40.950000000000003</v>
      </c>
      <c r="G781" s="88"/>
    </row>
    <row r="782" spans="1:7" s="2" customFormat="1" x14ac:dyDescent="0.25">
      <c r="A782" s="73"/>
      <c r="B782" s="15" t="s">
        <v>2</v>
      </c>
      <c r="C782" s="38">
        <v>0</v>
      </c>
      <c r="D782" s="38">
        <v>0</v>
      </c>
      <c r="E782" s="38">
        <v>0</v>
      </c>
      <c r="F782" s="38">
        <v>0</v>
      </c>
      <c r="G782" s="88"/>
    </row>
    <row r="783" spans="1:7" s="2" customFormat="1" x14ac:dyDescent="0.3">
      <c r="A783" s="73"/>
      <c r="B783" s="13" t="s">
        <v>111</v>
      </c>
      <c r="C783" s="38">
        <v>28296.1</v>
      </c>
      <c r="D783" s="38">
        <v>28288.7</v>
      </c>
      <c r="E783" s="38">
        <v>28288.7</v>
      </c>
      <c r="F783" s="38">
        <v>26674.6</v>
      </c>
      <c r="G783" s="88"/>
    </row>
    <row r="784" spans="1:7" s="2" customFormat="1" x14ac:dyDescent="0.25">
      <c r="A784" s="73"/>
      <c r="B784" s="18" t="s">
        <v>97</v>
      </c>
      <c r="C784" s="38">
        <v>1614.1</v>
      </c>
      <c r="D784" s="38">
        <v>1614.1</v>
      </c>
      <c r="E784" s="38">
        <v>1614.1</v>
      </c>
      <c r="F784" s="38">
        <v>0</v>
      </c>
      <c r="G784" s="88"/>
    </row>
    <row r="785" spans="1:7" s="2" customFormat="1" x14ac:dyDescent="0.25">
      <c r="A785" s="74"/>
      <c r="B785" s="29" t="s">
        <v>6</v>
      </c>
      <c r="C785" s="38">
        <v>1237.7</v>
      </c>
      <c r="D785" s="38">
        <v>1232.7</v>
      </c>
      <c r="E785" s="38">
        <v>1232.7</v>
      </c>
      <c r="F785" s="38">
        <v>1186.0999999999999</v>
      </c>
      <c r="G785" s="88"/>
    </row>
    <row r="786" spans="1:7" s="2" customFormat="1" ht="31.2" x14ac:dyDescent="0.25">
      <c r="A786" s="51" t="s">
        <v>223</v>
      </c>
      <c r="B786" s="10" t="s">
        <v>426</v>
      </c>
      <c r="C786" s="47">
        <f>C787+C788+C789+C791</f>
        <v>164088.59999999998</v>
      </c>
      <c r="D786" s="47">
        <f t="shared" ref="D786:F786" si="295">D787+D788+D789+D791</f>
        <v>163905.29999999999</v>
      </c>
      <c r="E786" s="47">
        <f t="shared" ref="E786" si="296">E787+E788+E789+E791</f>
        <v>163905.29999999999</v>
      </c>
      <c r="F786" s="47">
        <f t="shared" si="295"/>
        <v>151613.40000000002</v>
      </c>
      <c r="G786" s="96"/>
    </row>
    <row r="787" spans="1:7" s="2" customFormat="1" x14ac:dyDescent="0.3">
      <c r="A787" s="92"/>
      <c r="B787" s="13" t="s">
        <v>4</v>
      </c>
      <c r="C787" s="38">
        <f>C799</f>
        <v>0</v>
      </c>
      <c r="D787" s="38">
        <f>D799</f>
        <v>0</v>
      </c>
      <c r="E787" s="38">
        <f>E799</f>
        <v>0</v>
      </c>
      <c r="F787" s="38">
        <f>F799</f>
        <v>0</v>
      </c>
      <c r="G787" s="56"/>
    </row>
    <row r="788" spans="1:7" s="2" customFormat="1" x14ac:dyDescent="0.3">
      <c r="A788" s="92"/>
      <c r="B788" s="13" t="s">
        <v>2</v>
      </c>
      <c r="C788" s="38">
        <f t="shared" ref="C788:D789" si="297">C800</f>
        <v>0</v>
      </c>
      <c r="D788" s="38">
        <f t="shared" si="297"/>
        <v>0</v>
      </c>
      <c r="E788" s="38">
        <f t="shared" ref="E788" si="298">E800</f>
        <v>0</v>
      </c>
      <c r="F788" s="38">
        <f>F800</f>
        <v>0</v>
      </c>
      <c r="G788" s="56"/>
    </row>
    <row r="789" spans="1:7" s="2" customFormat="1" x14ac:dyDescent="0.3">
      <c r="A789" s="92"/>
      <c r="B789" s="13" t="s">
        <v>111</v>
      </c>
      <c r="C789" s="38">
        <f t="shared" si="297"/>
        <v>111674.4</v>
      </c>
      <c r="D789" s="38">
        <f t="shared" si="297"/>
        <v>111667</v>
      </c>
      <c r="E789" s="38">
        <f t="shared" ref="E789" si="299">E801</f>
        <v>111667</v>
      </c>
      <c r="F789" s="38">
        <f>F801</f>
        <v>99375.1</v>
      </c>
      <c r="G789" s="56"/>
    </row>
    <row r="790" spans="1:7" s="2" customFormat="1" x14ac:dyDescent="0.25">
      <c r="A790" s="92"/>
      <c r="B790" s="18" t="s">
        <v>97</v>
      </c>
      <c r="C790" s="38">
        <f>C802</f>
        <v>12291.9</v>
      </c>
      <c r="D790" s="38">
        <f t="shared" ref="D790:F790" si="300">D802</f>
        <v>12291.9</v>
      </c>
      <c r="E790" s="38">
        <f t="shared" ref="E790" si="301">E802</f>
        <v>12291.9</v>
      </c>
      <c r="F790" s="38">
        <f t="shared" si="300"/>
        <v>0</v>
      </c>
      <c r="G790" s="56"/>
    </row>
    <row r="791" spans="1:7" s="2" customFormat="1" x14ac:dyDescent="0.25">
      <c r="A791" s="93"/>
      <c r="B791" s="29" t="s">
        <v>6</v>
      </c>
      <c r="C791" s="38">
        <f>C803</f>
        <v>52414.2</v>
      </c>
      <c r="D791" s="38">
        <f>D803</f>
        <v>52238.3</v>
      </c>
      <c r="E791" s="38">
        <f>E803</f>
        <v>52238.3</v>
      </c>
      <c r="F791" s="38">
        <f>F803</f>
        <v>52238.3</v>
      </c>
      <c r="G791" s="56"/>
    </row>
    <row r="792" spans="1:7" s="2" customFormat="1" x14ac:dyDescent="0.25">
      <c r="A792" s="94"/>
      <c r="B792" s="30" t="s">
        <v>439</v>
      </c>
      <c r="C792" s="41">
        <f>C793+C794+C795+C797</f>
        <v>164088.59999999998</v>
      </c>
      <c r="D792" s="41">
        <f t="shared" ref="D792:F792" si="302">D793+D794+D795+D797</f>
        <v>163905.29999999999</v>
      </c>
      <c r="E792" s="41">
        <f t="shared" si="302"/>
        <v>163905.29999999999</v>
      </c>
      <c r="F792" s="41">
        <f t="shared" si="302"/>
        <v>151613.40000000002</v>
      </c>
      <c r="G792" s="56"/>
    </row>
    <row r="793" spans="1:7" s="2" customFormat="1" x14ac:dyDescent="0.3">
      <c r="A793" s="94"/>
      <c r="B793" s="13" t="s">
        <v>4</v>
      </c>
      <c r="C793" s="38">
        <f>C799</f>
        <v>0</v>
      </c>
      <c r="D793" s="38">
        <f t="shared" ref="D793:F793" si="303">D799</f>
        <v>0</v>
      </c>
      <c r="E793" s="38">
        <f t="shared" si="303"/>
        <v>0</v>
      </c>
      <c r="F793" s="38">
        <f t="shared" si="303"/>
        <v>0</v>
      </c>
      <c r="G793" s="56"/>
    </row>
    <row r="794" spans="1:7" s="2" customFormat="1" x14ac:dyDescent="0.3">
      <c r="A794" s="94"/>
      <c r="B794" s="13" t="s">
        <v>2</v>
      </c>
      <c r="C794" s="38">
        <f t="shared" ref="C794:F797" si="304">C800</f>
        <v>0</v>
      </c>
      <c r="D794" s="38">
        <f t="shared" si="304"/>
        <v>0</v>
      </c>
      <c r="E794" s="38">
        <f t="shared" si="304"/>
        <v>0</v>
      </c>
      <c r="F794" s="38">
        <f t="shared" si="304"/>
        <v>0</v>
      </c>
      <c r="G794" s="56"/>
    </row>
    <row r="795" spans="1:7" s="2" customFormat="1" x14ac:dyDescent="0.3">
      <c r="A795" s="94"/>
      <c r="B795" s="13" t="s">
        <v>111</v>
      </c>
      <c r="C795" s="38">
        <f t="shared" si="304"/>
        <v>111674.4</v>
      </c>
      <c r="D795" s="38">
        <f t="shared" si="304"/>
        <v>111667</v>
      </c>
      <c r="E795" s="38">
        <f t="shared" si="304"/>
        <v>111667</v>
      </c>
      <c r="F795" s="38">
        <f t="shared" si="304"/>
        <v>99375.1</v>
      </c>
      <c r="G795" s="56"/>
    </row>
    <row r="796" spans="1:7" s="2" customFormat="1" x14ac:dyDescent="0.25">
      <c r="A796" s="94"/>
      <c r="B796" s="18" t="s">
        <v>97</v>
      </c>
      <c r="C796" s="38">
        <f t="shared" si="304"/>
        <v>12291.9</v>
      </c>
      <c r="D796" s="38">
        <f t="shared" si="304"/>
        <v>12291.9</v>
      </c>
      <c r="E796" s="38">
        <f t="shared" si="304"/>
        <v>12291.9</v>
      </c>
      <c r="F796" s="38">
        <f t="shared" si="304"/>
        <v>0</v>
      </c>
      <c r="G796" s="56"/>
    </row>
    <row r="797" spans="1:7" s="2" customFormat="1" x14ac:dyDescent="0.25">
      <c r="A797" s="95"/>
      <c r="B797" s="29" t="s">
        <v>6</v>
      </c>
      <c r="C797" s="38">
        <f t="shared" si="304"/>
        <v>52414.2</v>
      </c>
      <c r="D797" s="38">
        <f t="shared" si="304"/>
        <v>52238.3</v>
      </c>
      <c r="E797" s="38">
        <f t="shared" si="304"/>
        <v>52238.3</v>
      </c>
      <c r="F797" s="38">
        <f t="shared" si="304"/>
        <v>52238.3</v>
      </c>
      <c r="G797" s="57"/>
    </row>
    <row r="798" spans="1:7" s="2" customFormat="1" ht="48" customHeight="1" x14ac:dyDescent="0.25">
      <c r="A798" s="58" t="s">
        <v>224</v>
      </c>
      <c r="B798" s="14" t="s">
        <v>70</v>
      </c>
      <c r="C798" s="35">
        <f>C799+C800+C801+C803</f>
        <v>164088.59999999998</v>
      </c>
      <c r="D798" s="35">
        <f t="shared" ref="D798:F798" si="305">D799+D800+D801+D803</f>
        <v>163905.29999999999</v>
      </c>
      <c r="E798" s="35">
        <f t="shared" si="305"/>
        <v>163905.29999999999</v>
      </c>
      <c r="F798" s="35">
        <f t="shared" si="305"/>
        <v>151613.40000000002</v>
      </c>
      <c r="G798" s="87" t="s">
        <v>407</v>
      </c>
    </row>
    <row r="799" spans="1:7" x14ac:dyDescent="0.3">
      <c r="A799" s="73"/>
      <c r="B799" s="13" t="s">
        <v>4</v>
      </c>
      <c r="C799" s="38">
        <v>0</v>
      </c>
      <c r="D799" s="38">
        <v>0</v>
      </c>
      <c r="E799" s="38">
        <v>0</v>
      </c>
      <c r="F799" s="38">
        <v>0</v>
      </c>
      <c r="G799" s="88"/>
    </row>
    <row r="800" spans="1:7" x14ac:dyDescent="0.25">
      <c r="A800" s="73"/>
      <c r="B800" s="15" t="s">
        <v>2</v>
      </c>
      <c r="C800" s="38">
        <v>0</v>
      </c>
      <c r="D800" s="38">
        <v>0</v>
      </c>
      <c r="E800" s="38">
        <v>0</v>
      </c>
      <c r="F800" s="38">
        <v>0</v>
      </c>
      <c r="G800" s="88"/>
    </row>
    <row r="801" spans="1:7" x14ac:dyDescent="0.3">
      <c r="A801" s="73"/>
      <c r="B801" s="13" t="s">
        <v>111</v>
      </c>
      <c r="C801" s="38">
        <v>111674.4</v>
      </c>
      <c r="D801" s="38">
        <v>111667</v>
      </c>
      <c r="E801" s="38">
        <v>111667</v>
      </c>
      <c r="F801" s="38">
        <v>99375.1</v>
      </c>
      <c r="G801" s="88"/>
    </row>
    <row r="802" spans="1:7" x14ac:dyDescent="0.25">
      <c r="A802" s="73"/>
      <c r="B802" s="18" t="s">
        <v>97</v>
      </c>
      <c r="C802" s="38">
        <v>12291.9</v>
      </c>
      <c r="D802" s="38">
        <v>12291.9</v>
      </c>
      <c r="E802" s="38">
        <v>12291.9</v>
      </c>
      <c r="F802" s="38">
        <v>0</v>
      </c>
      <c r="G802" s="88"/>
    </row>
    <row r="803" spans="1:7" x14ac:dyDescent="0.25">
      <c r="A803" s="74"/>
      <c r="B803" s="29" t="s">
        <v>6</v>
      </c>
      <c r="C803" s="38">
        <v>52414.2</v>
      </c>
      <c r="D803" s="38">
        <v>52238.3</v>
      </c>
      <c r="E803" s="38">
        <v>52238.3</v>
      </c>
      <c r="F803" s="38">
        <v>52238.3</v>
      </c>
      <c r="G803" s="88"/>
    </row>
    <row r="804" spans="1:7" ht="78" x14ac:dyDescent="0.25">
      <c r="A804" s="51" t="s">
        <v>225</v>
      </c>
      <c r="B804" s="10" t="s">
        <v>43</v>
      </c>
      <c r="C804" s="47">
        <f>C805+C806+C807+C809</f>
        <v>21222.9</v>
      </c>
      <c r="D804" s="47">
        <f t="shared" ref="D804:F804" si="306">D805+D806+D807+D809</f>
        <v>21221</v>
      </c>
      <c r="E804" s="47">
        <f t="shared" ref="E804" si="307">E805+E806+E807+E809</f>
        <v>21221</v>
      </c>
      <c r="F804" s="47">
        <f t="shared" si="306"/>
        <v>21008.9</v>
      </c>
      <c r="G804" s="96"/>
    </row>
    <row r="805" spans="1:7" x14ac:dyDescent="0.3">
      <c r="A805" s="92"/>
      <c r="B805" s="13" t="s">
        <v>4</v>
      </c>
      <c r="C805" s="38">
        <f>C811</f>
        <v>0</v>
      </c>
      <c r="D805" s="38">
        <f t="shared" ref="D805:F805" si="308">D811</f>
        <v>0</v>
      </c>
      <c r="E805" s="38">
        <f t="shared" si="308"/>
        <v>0</v>
      </c>
      <c r="F805" s="38">
        <f t="shared" si="308"/>
        <v>0</v>
      </c>
      <c r="G805" s="56"/>
    </row>
    <row r="806" spans="1:7" x14ac:dyDescent="0.3">
      <c r="A806" s="92"/>
      <c r="B806" s="13" t="s">
        <v>2</v>
      </c>
      <c r="C806" s="38">
        <f t="shared" ref="C806:F809" si="309">C812</f>
        <v>0</v>
      </c>
      <c r="D806" s="38">
        <f t="shared" si="309"/>
        <v>0</v>
      </c>
      <c r="E806" s="38">
        <f t="shared" si="309"/>
        <v>0</v>
      </c>
      <c r="F806" s="38">
        <f t="shared" si="309"/>
        <v>0</v>
      </c>
      <c r="G806" s="56"/>
    </row>
    <row r="807" spans="1:7" x14ac:dyDescent="0.3">
      <c r="A807" s="92"/>
      <c r="B807" s="13" t="s">
        <v>111</v>
      </c>
      <c r="C807" s="38">
        <f t="shared" si="309"/>
        <v>21222.9</v>
      </c>
      <c r="D807" s="38">
        <f t="shared" si="309"/>
        <v>21221</v>
      </c>
      <c r="E807" s="38">
        <f t="shared" si="309"/>
        <v>21221</v>
      </c>
      <c r="F807" s="38">
        <f t="shared" si="309"/>
        <v>21008.9</v>
      </c>
      <c r="G807" s="56"/>
    </row>
    <row r="808" spans="1:7" x14ac:dyDescent="0.25">
      <c r="A808" s="92"/>
      <c r="B808" s="18" t="s">
        <v>97</v>
      </c>
      <c r="C808" s="38">
        <f t="shared" si="309"/>
        <v>212.1</v>
      </c>
      <c r="D808" s="38">
        <f t="shared" si="309"/>
        <v>212.1</v>
      </c>
      <c r="E808" s="38">
        <f t="shared" si="309"/>
        <v>212.1</v>
      </c>
      <c r="F808" s="38">
        <f t="shared" si="309"/>
        <v>0</v>
      </c>
      <c r="G808" s="56"/>
    </row>
    <row r="809" spans="1:7" x14ac:dyDescent="0.25">
      <c r="A809" s="93"/>
      <c r="B809" s="29" t="s">
        <v>6</v>
      </c>
      <c r="C809" s="38">
        <f t="shared" si="309"/>
        <v>0</v>
      </c>
      <c r="D809" s="38">
        <f t="shared" si="309"/>
        <v>0</v>
      </c>
      <c r="E809" s="38">
        <f t="shared" si="309"/>
        <v>0</v>
      </c>
      <c r="F809" s="38">
        <f t="shared" si="309"/>
        <v>0</v>
      </c>
      <c r="G809" s="56"/>
    </row>
    <row r="810" spans="1:7" x14ac:dyDescent="0.25">
      <c r="A810" s="94"/>
      <c r="B810" s="30" t="s">
        <v>439</v>
      </c>
      <c r="C810" s="41">
        <f>C811+C812+C813+C815</f>
        <v>21222.9</v>
      </c>
      <c r="D810" s="41">
        <f t="shared" ref="D810:F810" si="310">D811+D812+D813+D815</f>
        <v>21221</v>
      </c>
      <c r="E810" s="41">
        <f t="shared" si="310"/>
        <v>21221</v>
      </c>
      <c r="F810" s="41">
        <f t="shared" si="310"/>
        <v>21008.9</v>
      </c>
      <c r="G810" s="56"/>
    </row>
    <row r="811" spans="1:7" x14ac:dyDescent="0.3">
      <c r="A811" s="94"/>
      <c r="B811" s="13" t="s">
        <v>4</v>
      </c>
      <c r="C811" s="38">
        <f>C817+C823+C829</f>
        <v>0</v>
      </c>
      <c r="D811" s="38">
        <f t="shared" ref="D811:F811" si="311">D817+D823+D829</f>
        <v>0</v>
      </c>
      <c r="E811" s="38">
        <f t="shared" si="311"/>
        <v>0</v>
      </c>
      <c r="F811" s="38">
        <f t="shared" si="311"/>
        <v>0</v>
      </c>
      <c r="G811" s="56"/>
    </row>
    <row r="812" spans="1:7" x14ac:dyDescent="0.3">
      <c r="A812" s="94"/>
      <c r="B812" s="13" t="s">
        <v>2</v>
      </c>
      <c r="C812" s="38">
        <f t="shared" ref="C812:F814" si="312">C818+C824+C830</f>
        <v>0</v>
      </c>
      <c r="D812" s="38">
        <f t="shared" si="312"/>
        <v>0</v>
      </c>
      <c r="E812" s="38">
        <f t="shared" si="312"/>
        <v>0</v>
      </c>
      <c r="F812" s="38">
        <f t="shared" si="312"/>
        <v>0</v>
      </c>
      <c r="G812" s="56"/>
    </row>
    <row r="813" spans="1:7" x14ac:dyDescent="0.3">
      <c r="A813" s="94"/>
      <c r="B813" s="13" t="s">
        <v>111</v>
      </c>
      <c r="C813" s="38">
        <f t="shared" si="312"/>
        <v>21222.9</v>
      </c>
      <c r="D813" s="38">
        <f t="shared" si="312"/>
        <v>21221</v>
      </c>
      <c r="E813" s="38">
        <f t="shared" si="312"/>
        <v>21221</v>
      </c>
      <c r="F813" s="38">
        <f t="shared" si="312"/>
        <v>21008.9</v>
      </c>
      <c r="G813" s="56"/>
    </row>
    <row r="814" spans="1:7" x14ac:dyDescent="0.25">
      <c r="A814" s="94"/>
      <c r="B814" s="18" t="s">
        <v>97</v>
      </c>
      <c r="C814" s="38">
        <f t="shared" si="312"/>
        <v>212.1</v>
      </c>
      <c r="D814" s="38">
        <f t="shared" si="312"/>
        <v>212.1</v>
      </c>
      <c r="E814" s="38">
        <f t="shared" si="312"/>
        <v>212.1</v>
      </c>
      <c r="F814" s="38">
        <f t="shared" si="312"/>
        <v>0</v>
      </c>
      <c r="G814" s="56"/>
    </row>
    <row r="815" spans="1:7" x14ac:dyDescent="0.25">
      <c r="A815" s="95"/>
      <c r="B815" s="29" t="s">
        <v>6</v>
      </c>
      <c r="C815" s="38">
        <f>C821+C827+C832</f>
        <v>0</v>
      </c>
      <c r="D815" s="38">
        <f t="shared" ref="D815:F815" si="313">D821+D827+D832</f>
        <v>0</v>
      </c>
      <c r="E815" s="38">
        <f t="shared" si="313"/>
        <v>0</v>
      </c>
      <c r="F815" s="38">
        <f t="shared" si="313"/>
        <v>0</v>
      </c>
      <c r="G815" s="57"/>
    </row>
    <row r="816" spans="1:7" ht="62.4" x14ac:dyDescent="0.25">
      <c r="A816" s="58" t="s">
        <v>226</v>
      </c>
      <c r="B816" s="14" t="s">
        <v>36</v>
      </c>
      <c r="C816" s="35">
        <f>C817+C818+C819+C821</f>
        <v>6010.6</v>
      </c>
      <c r="D816" s="35">
        <f t="shared" ref="D816:F816" si="314">D817+D818+D819+D821</f>
        <v>6008.7</v>
      </c>
      <c r="E816" s="35">
        <f t="shared" si="314"/>
        <v>6008.7</v>
      </c>
      <c r="F816" s="35">
        <f t="shared" si="314"/>
        <v>5892.1</v>
      </c>
      <c r="G816" s="87" t="s">
        <v>386</v>
      </c>
    </row>
    <row r="817" spans="1:7" x14ac:dyDescent="0.3">
      <c r="A817" s="73"/>
      <c r="B817" s="13" t="s">
        <v>4</v>
      </c>
      <c r="C817" s="38">
        <v>0</v>
      </c>
      <c r="D817" s="38">
        <v>0</v>
      </c>
      <c r="E817" s="38">
        <v>0</v>
      </c>
      <c r="F817" s="38">
        <v>0</v>
      </c>
      <c r="G817" s="88"/>
    </row>
    <row r="818" spans="1:7" x14ac:dyDescent="0.25">
      <c r="A818" s="73"/>
      <c r="B818" s="15" t="s">
        <v>2</v>
      </c>
      <c r="C818" s="38">
        <v>0</v>
      </c>
      <c r="D818" s="38">
        <v>0</v>
      </c>
      <c r="E818" s="38">
        <v>0</v>
      </c>
      <c r="F818" s="38">
        <v>0</v>
      </c>
      <c r="G818" s="88"/>
    </row>
    <row r="819" spans="1:7" x14ac:dyDescent="0.3">
      <c r="A819" s="73"/>
      <c r="B819" s="13" t="s">
        <v>111</v>
      </c>
      <c r="C819" s="38">
        <v>6010.6</v>
      </c>
      <c r="D819" s="38">
        <v>6008.7</v>
      </c>
      <c r="E819" s="38">
        <v>6008.7</v>
      </c>
      <c r="F819" s="38">
        <v>5892.1</v>
      </c>
      <c r="G819" s="88"/>
    </row>
    <row r="820" spans="1:7" x14ac:dyDescent="0.25">
      <c r="A820" s="73"/>
      <c r="B820" s="18" t="s">
        <v>97</v>
      </c>
      <c r="C820" s="38">
        <v>116.6</v>
      </c>
      <c r="D820" s="38">
        <v>116.6</v>
      </c>
      <c r="E820" s="38">
        <v>116.6</v>
      </c>
      <c r="F820" s="38">
        <v>0</v>
      </c>
      <c r="G820" s="88"/>
    </row>
    <row r="821" spans="1:7" x14ac:dyDescent="0.25">
      <c r="A821" s="74"/>
      <c r="B821" s="29" t="s">
        <v>6</v>
      </c>
      <c r="C821" s="38">
        <v>0</v>
      </c>
      <c r="D821" s="38">
        <v>0</v>
      </c>
      <c r="E821" s="38">
        <v>0</v>
      </c>
      <c r="F821" s="38">
        <v>0</v>
      </c>
      <c r="G821" s="88"/>
    </row>
    <row r="822" spans="1:7" ht="51" customHeight="1" x14ac:dyDescent="0.25">
      <c r="A822" s="58" t="s">
        <v>227</v>
      </c>
      <c r="B822" s="18" t="s">
        <v>70</v>
      </c>
      <c r="C822" s="35">
        <f>C823+C824+C825+C827</f>
        <v>11996.3</v>
      </c>
      <c r="D822" s="35">
        <f t="shared" ref="D822:F822" si="315">D823+D824+D825+D827</f>
        <v>11996.3</v>
      </c>
      <c r="E822" s="35">
        <f t="shared" si="315"/>
        <v>11996.3</v>
      </c>
      <c r="F822" s="35">
        <f t="shared" si="315"/>
        <v>11900.8</v>
      </c>
      <c r="G822" s="87" t="s">
        <v>408</v>
      </c>
    </row>
    <row r="823" spans="1:7" x14ac:dyDescent="0.3">
      <c r="A823" s="73"/>
      <c r="B823" s="13" t="s">
        <v>4</v>
      </c>
      <c r="C823" s="38">
        <v>0</v>
      </c>
      <c r="D823" s="38">
        <v>0</v>
      </c>
      <c r="E823" s="38">
        <v>0</v>
      </c>
      <c r="F823" s="38">
        <v>0</v>
      </c>
      <c r="G823" s="88"/>
    </row>
    <row r="824" spans="1:7" x14ac:dyDescent="0.3">
      <c r="A824" s="73"/>
      <c r="B824" s="13" t="s">
        <v>2</v>
      </c>
      <c r="C824" s="38">
        <v>0</v>
      </c>
      <c r="D824" s="38">
        <v>0</v>
      </c>
      <c r="E824" s="38">
        <v>0</v>
      </c>
      <c r="F824" s="38">
        <v>0</v>
      </c>
      <c r="G824" s="88"/>
    </row>
    <row r="825" spans="1:7" x14ac:dyDescent="0.3">
      <c r="A825" s="73"/>
      <c r="B825" s="13" t="s">
        <v>111</v>
      </c>
      <c r="C825" s="38">
        <v>11996.3</v>
      </c>
      <c r="D825" s="38">
        <v>11996.3</v>
      </c>
      <c r="E825" s="38">
        <v>11996.3</v>
      </c>
      <c r="F825" s="38">
        <v>11900.8</v>
      </c>
      <c r="G825" s="88"/>
    </row>
    <row r="826" spans="1:7" x14ac:dyDescent="0.25">
      <c r="A826" s="73"/>
      <c r="B826" s="18" t="s">
        <v>97</v>
      </c>
      <c r="C826" s="38">
        <v>95.5</v>
      </c>
      <c r="D826" s="38">
        <v>95.5</v>
      </c>
      <c r="E826" s="38">
        <v>95.5</v>
      </c>
      <c r="F826" s="38">
        <v>0</v>
      </c>
      <c r="G826" s="88"/>
    </row>
    <row r="827" spans="1:7" x14ac:dyDescent="0.25">
      <c r="A827" s="74"/>
      <c r="B827" s="29" t="s">
        <v>6</v>
      </c>
      <c r="C827" s="38">
        <v>0</v>
      </c>
      <c r="D827" s="38">
        <v>0</v>
      </c>
      <c r="E827" s="38">
        <v>0</v>
      </c>
      <c r="F827" s="38">
        <v>0</v>
      </c>
      <c r="G827" s="88"/>
    </row>
    <row r="828" spans="1:7" ht="66" customHeight="1" x14ac:dyDescent="0.25">
      <c r="A828" s="58" t="s">
        <v>228</v>
      </c>
      <c r="B828" s="21" t="s">
        <v>71</v>
      </c>
      <c r="C828" s="35">
        <f>SUM(C829:C832)</f>
        <v>3216</v>
      </c>
      <c r="D828" s="35">
        <f>SUM(D829:D832)</f>
        <v>3216</v>
      </c>
      <c r="E828" s="35">
        <f>SUM(E829:E832)</f>
        <v>3216</v>
      </c>
      <c r="F828" s="35">
        <f>SUM(F829:F832)</f>
        <v>3216</v>
      </c>
      <c r="G828" s="87" t="s">
        <v>427</v>
      </c>
    </row>
    <row r="829" spans="1:7" x14ac:dyDescent="0.3">
      <c r="A829" s="73"/>
      <c r="B829" s="13" t="s">
        <v>4</v>
      </c>
      <c r="C829" s="38">
        <v>0</v>
      </c>
      <c r="D829" s="38">
        <v>0</v>
      </c>
      <c r="E829" s="38">
        <v>0</v>
      </c>
      <c r="F829" s="38">
        <v>0</v>
      </c>
      <c r="G829" s="87"/>
    </row>
    <row r="830" spans="1:7" x14ac:dyDescent="0.3">
      <c r="A830" s="73"/>
      <c r="B830" s="13" t="s">
        <v>2</v>
      </c>
      <c r="C830" s="38">
        <v>0</v>
      </c>
      <c r="D830" s="38">
        <v>0</v>
      </c>
      <c r="E830" s="38">
        <v>0</v>
      </c>
      <c r="F830" s="38">
        <v>0</v>
      </c>
      <c r="G830" s="87"/>
    </row>
    <row r="831" spans="1:7" x14ac:dyDescent="0.3">
      <c r="A831" s="73"/>
      <c r="B831" s="13" t="s">
        <v>3</v>
      </c>
      <c r="C831" s="38">
        <v>3216</v>
      </c>
      <c r="D831" s="38">
        <v>3216</v>
      </c>
      <c r="E831" s="38">
        <v>3216</v>
      </c>
      <c r="F831" s="38">
        <v>3216</v>
      </c>
      <c r="G831" s="87"/>
    </row>
    <row r="832" spans="1:7" ht="15.75" customHeight="1" x14ac:dyDescent="0.25">
      <c r="A832" s="74"/>
      <c r="B832" s="29" t="s">
        <v>6</v>
      </c>
      <c r="C832" s="38">
        <v>0</v>
      </c>
      <c r="D832" s="38">
        <v>0</v>
      </c>
      <c r="E832" s="38">
        <v>0</v>
      </c>
      <c r="F832" s="38">
        <v>0</v>
      </c>
      <c r="G832" s="87"/>
    </row>
    <row r="833" spans="1:7" ht="46.8" x14ac:dyDescent="0.25">
      <c r="A833" s="124" t="s">
        <v>103</v>
      </c>
      <c r="B833" s="10" t="s">
        <v>44</v>
      </c>
      <c r="C833" s="47">
        <f>C834+C835+C836+C838</f>
        <v>34966.400000000001</v>
      </c>
      <c r="D833" s="47">
        <f t="shared" ref="D833:F833" si="316">D834+D835+D836+D838</f>
        <v>34440.9</v>
      </c>
      <c r="E833" s="47">
        <f t="shared" si="316"/>
        <v>34440.9</v>
      </c>
      <c r="F833" s="47">
        <f t="shared" si="316"/>
        <v>32816.1</v>
      </c>
      <c r="G833" s="96"/>
    </row>
    <row r="834" spans="1:7" ht="15.75" customHeight="1" x14ac:dyDescent="0.3">
      <c r="A834" s="126"/>
      <c r="B834" s="13" t="s">
        <v>4</v>
      </c>
      <c r="C834" s="38">
        <f>C840</f>
        <v>0</v>
      </c>
      <c r="D834" s="38">
        <f t="shared" ref="D834:F834" si="317">D840</f>
        <v>0</v>
      </c>
      <c r="E834" s="38">
        <f t="shared" si="317"/>
        <v>0</v>
      </c>
      <c r="F834" s="38">
        <f t="shared" si="317"/>
        <v>0</v>
      </c>
      <c r="G834" s="56"/>
    </row>
    <row r="835" spans="1:7" ht="15.75" customHeight="1" x14ac:dyDescent="0.3">
      <c r="A835" s="126"/>
      <c r="B835" s="13" t="s">
        <v>2</v>
      </c>
      <c r="C835" s="38">
        <f>C841</f>
        <v>0</v>
      </c>
      <c r="D835" s="38">
        <f t="shared" ref="D835:F835" si="318">D841</f>
        <v>0</v>
      </c>
      <c r="E835" s="38">
        <f t="shared" si="318"/>
        <v>0</v>
      </c>
      <c r="F835" s="38">
        <f t="shared" si="318"/>
        <v>0</v>
      </c>
      <c r="G835" s="56"/>
    </row>
    <row r="836" spans="1:7" ht="15.75" customHeight="1" x14ac:dyDescent="0.3">
      <c r="A836" s="126"/>
      <c r="B836" s="13" t="s">
        <v>111</v>
      </c>
      <c r="C836" s="38">
        <f>C842</f>
        <v>27550.300000000003</v>
      </c>
      <c r="D836" s="38">
        <f t="shared" ref="D836:F836" si="319">D842</f>
        <v>27550.200000000004</v>
      </c>
      <c r="E836" s="38">
        <f t="shared" si="319"/>
        <v>27550.200000000004</v>
      </c>
      <c r="F836" s="38">
        <f t="shared" si="319"/>
        <v>25925.4</v>
      </c>
      <c r="G836" s="56"/>
    </row>
    <row r="837" spans="1:7" ht="15.75" customHeight="1" x14ac:dyDescent="0.25">
      <c r="A837" s="126"/>
      <c r="B837" s="18" t="s">
        <v>97</v>
      </c>
      <c r="C837" s="38">
        <f>C843</f>
        <v>1624.8</v>
      </c>
      <c r="D837" s="38">
        <f t="shared" ref="D837:F837" si="320">D843</f>
        <v>1624.8</v>
      </c>
      <c r="E837" s="38">
        <f t="shared" si="320"/>
        <v>1624.8</v>
      </c>
      <c r="F837" s="38">
        <f t="shared" si="320"/>
        <v>0</v>
      </c>
      <c r="G837" s="56"/>
    </row>
    <row r="838" spans="1:7" ht="15.75" customHeight="1" x14ac:dyDescent="0.3">
      <c r="A838" s="126"/>
      <c r="B838" s="13" t="s">
        <v>5</v>
      </c>
      <c r="C838" s="38">
        <f>C844</f>
        <v>7416.1</v>
      </c>
      <c r="D838" s="38">
        <f t="shared" ref="D838:F838" si="321">D844</f>
        <v>6890.7</v>
      </c>
      <c r="E838" s="38">
        <f t="shared" si="321"/>
        <v>6890.7</v>
      </c>
      <c r="F838" s="38">
        <f t="shared" si="321"/>
        <v>6890.7</v>
      </c>
      <c r="G838" s="56"/>
    </row>
    <row r="839" spans="1:7" ht="15.75" customHeight="1" x14ac:dyDescent="0.3">
      <c r="A839" s="94"/>
      <c r="B839" s="11" t="s">
        <v>439</v>
      </c>
      <c r="C839" s="41">
        <f>C840+C841+C842+C844</f>
        <v>34966.400000000001</v>
      </c>
      <c r="D839" s="41">
        <f t="shared" ref="D839:F839" si="322">D840+D841+D842+D844</f>
        <v>34440.9</v>
      </c>
      <c r="E839" s="41">
        <f t="shared" si="322"/>
        <v>34440.9</v>
      </c>
      <c r="F839" s="41">
        <f t="shared" si="322"/>
        <v>32816.1</v>
      </c>
      <c r="G839" s="56"/>
    </row>
    <row r="840" spans="1:7" ht="15.75" customHeight="1" x14ac:dyDescent="0.3">
      <c r="A840" s="94"/>
      <c r="B840" s="13" t="s">
        <v>4</v>
      </c>
      <c r="C840" s="38">
        <f>C846+C851+C856+C862+C867+C872</f>
        <v>0</v>
      </c>
      <c r="D840" s="38">
        <f t="shared" ref="D840:F840" si="323">D846+D851+D856+D862+D867+D872</f>
        <v>0</v>
      </c>
      <c r="E840" s="38">
        <f t="shared" si="323"/>
        <v>0</v>
      </c>
      <c r="F840" s="38">
        <f t="shared" si="323"/>
        <v>0</v>
      </c>
      <c r="G840" s="56"/>
    </row>
    <row r="841" spans="1:7" ht="15.75" customHeight="1" x14ac:dyDescent="0.3">
      <c r="A841" s="94"/>
      <c r="B841" s="13" t="s">
        <v>2</v>
      </c>
      <c r="C841" s="38">
        <f t="shared" ref="C841:F842" si="324">C847+C852+C857+C863+C868+C873</f>
        <v>0</v>
      </c>
      <c r="D841" s="38">
        <f t="shared" si="324"/>
        <v>0</v>
      </c>
      <c r="E841" s="38">
        <f t="shared" si="324"/>
        <v>0</v>
      </c>
      <c r="F841" s="38">
        <f t="shared" si="324"/>
        <v>0</v>
      </c>
      <c r="G841" s="56"/>
    </row>
    <row r="842" spans="1:7" ht="15.75" customHeight="1" x14ac:dyDescent="0.3">
      <c r="A842" s="94"/>
      <c r="B842" s="13" t="s">
        <v>111</v>
      </c>
      <c r="C842" s="38">
        <f t="shared" si="324"/>
        <v>27550.300000000003</v>
      </c>
      <c r="D842" s="38">
        <f t="shared" si="324"/>
        <v>27550.200000000004</v>
      </c>
      <c r="E842" s="38">
        <f t="shared" si="324"/>
        <v>27550.200000000004</v>
      </c>
      <c r="F842" s="38">
        <f t="shared" si="324"/>
        <v>25925.4</v>
      </c>
      <c r="G842" s="56"/>
    </row>
    <row r="843" spans="1:7" ht="15.75" customHeight="1" x14ac:dyDescent="0.25">
      <c r="A843" s="94"/>
      <c r="B843" s="18" t="s">
        <v>97</v>
      </c>
      <c r="C843" s="38">
        <f>C859</f>
        <v>1624.8</v>
      </c>
      <c r="D843" s="38">
        <f t="shared" ref="D843:F843" si="325">D859</f>
        <v>1624.8</v>
      </c>
      <c r="E843" s="38">
        <f t="shared" si="325"/>
        <v>1624.8</v>
      </c>
      <c r="F843" s="38">
        <f t="shared" si="325"/>
        <v>0</v>
      </c>
      <c r="G843" s="56"/>
    </row>
    <row r="844" spans="1:7" ht="15.75" customHeight="1" x14ac:dyDescent="0.3">
      <c r="A844" s="95"/>
      <c r="B844" s="13" t="s">
        <v>5</v>
      </c>
      <c r="C844" s="38">
        <f>C849+C854+C860+C865+C870+C875</f>
        <v>7416.1</v>
      </c>
      <c r="D844" s="38">
        <f t="shared" ref="D844:F844" si="326">D849+D854+D860+D865+D870+D875</f>
        <v>6890.7</v>
      </c>
      <c r="E844" s="38">
        <f t="shared" si="326"/>
        <v>6890.7</v>
      </c>
      <c r="F844" s="38">
        <f t="shared" si="326"/>
        <v>6890.7</v>
      </c>
      <c r="G844" s="57"/>
    </row>
    <row r="845" spans="1:7" ht="46.8" x14ac:dyDescent="0.25">
      <c r="A845" s="58" t="s">
        <v>229</v>
      </c>
      <c r="B845" s="14" t="s">
        <v>95</v>
      </c>
      <c r="C845" s="35">
        <f>C846+C847+C848+C849</f>
        <v>28443.4</v>
      </c>
      <c r="D845" s="35">
        <f t="shared" ref="D845:F845" si="327">D846+D847+D848+D849</f>
        <v>27918</v>
      </c>
      <c r="E845" s="35">
        <f t="shared" ref="E845" si="328">E846+E847+E848+E849</f>
        <v>27918</v>
      </c>
      <c r="F845" s="35">
        <f t="shared" si="327"/>
        <v>27918</v>
      </c>
      <c r="G845" s="87" t="s">
        <v>387</v>
      </c>
    </row>
    <row r="846" spans="1:7" ht="15.75" customHeight="1" x14ac:dyDescent="0.3">
      <c r="A846" s="73"/>
      <c r="B846" s="13" t="s">
        <v>4</v>
      </c>
      <c r="C846" s="38">
        <v>0</v>
      </c>
      <c r="D846" s="38">
        <v>0</v>
      </c>
      <c r="E846" s="38">
        <v>0</v>
      </c>
      <c r="F846" s="38">
        <v>0</v>
      </c>
      <c r="G846" s="88"/>
    </row>
    <row r="847" spans="1:7" ht="15.75" customHeight="1" x14ac:dyDescent="0.25">
      <c r="A847" s="73"/>
      <c r="B847" s="15" t="s">
        <v>2</v>
      </c>
      <c r="C847" s="38">
        <v>0</v>
      </c>
      <c r="D847" s="38">
        <v>0</v>
      </c>
      <c r="E847" s="38">
        <v>0</v>
      </c>
      <c r="F847" s="38">
        <v>0</v>
      </c>
      <c r="G847" s="88"/>
    </row>
    <row r="848" spans="1:7" ht="15.75" customHeight="1" x14ac:dyDescent="0.3">
      <c r="A848" s="73"/>
      <c r="B848" s="13" t="s">
        <v>3</v>
      </c>
      <c r="C848" s="38">
        <v>21027.3</v>
      </c>
      <c r="D848" s="38">
        <v>21027.3</v>
      </c>
      <c r="E848" s="38">
        <v>21027.3</v>
      </c>
      <c r="F848" s="38">
        <v>21027.3</v>
      </c>
      <c r="G848" s="88"/>
    </row>
    <row r="849" spans="1:7" ht="15.75" customHeight="1" x14ac:dyDescent="0.3">
      <c r="A849" s="85"/>
      <c r="B849" s="13" t="s">
        <v>5</v>
      </c>
      <c r="C849" s="38">
        <v>7416.1</v>
      </c>
      <c r="D849" s="38">
        <v>6890.7</v>
      </c>
      <c r="E849" s="38">
        <v>6890.7</v>
      </c>
      <c r="F849" s="38">
        <v>6890.7</v>
      </c>
      <c r="G849" s="88"/>
    </row>
    <row r="850" spans="1:7" ht="51.75" customHeight="1" x14ac:dyDescent="0.25">
      <c r="A850" s="58" t="s">
        <v>230</v>
      </c>
      <c r="B850" s="21" t="s">
        <v>131</v>
      </c>
      <c r="C850" s="35">
        <f>SUM(C851:C854)</f>
        <v>737.4</v>
      </c>
      <c r="D850" s="35">
        <f>SUM(D851:D854)</f>
        <v>737.4</v>
      </c>
      <c r="E850" s="35">
        <f>SUM(E851:E854)</f>
        <v>737.4</v>
      </c>
      <c r="F850" s="35">
        <f>SUM(F851:F854)</f>
        <v>737.4</v>
      </c>
      <c r="G850" s="87" t="s">
        <v>388</v>
      </c>
    </row>
    <row r="851" spans="1:7" x14ac:dyDescent="0.3">
      <c r="A851" s="73"/>
      <c r="B851" s="13" t="s">
        <v>4</v>
      </c>
      <c r="C851" s="38">
        <v>0</v>
      </c>
      <c r="D851" s="38">
        <v>0</v>
      </c>
      <c r="E851" s="38">
        <v>0</v>
      </c>
      <c r="F851" s="38">
        <v>0</v>
      </c>
      <c r="G851" s="87"/>
    </row>
    <row r="852" spans="1:7" x14ac:dyDescent="0.3">
      <c r="A852" s="73"/>
      <c r="B852" s="13" t="s">
        <v>2</v>
      </c>
      <c r="C852" s="38">
        <v>0</v>
      </c>
      <c r="D852" s="38">
        <v>0</v>
      </c>
      <c r="E852" s="38">
        <v>0</v>
      </c>
      <c r="F852" s="38">
        <v>0</v>
      </c>
      <c r="G852" s="87"/>
    </row>
    <row r="853" spans="1:7" x14ac:dyDescent="0.3">
      <c r="A853" s="73"/>
      <c r="B853" s="13" t="s">
        <v>3</v>
      </c>
      <c r="C853" s="38">
        <v>737.4</v>
      </c>
      <c r="D853" s="38">
        <v>737.4</v>
      </c>
      <c r="E853" s="38">
        <v>737.4</v>
      </c>
      <c r="F853" s="38">
        <v>737.4</v>
      </c>
      <c r="G853" s="87"/>
    </row>
    <row r="854" spans="1:7" x14ac:dyDescent="0.3">
      <c r="A854" s="85"/>
      <c r="B854" s="13" t="s">
        <v>5</v>
      </c>
      <c r="C854" s="38">
        <v>0</v>
      </c>
      <c r="D854" s="38">
        <v>0</v>
      </c>
      <c r="E854" s="38">
        <v>0</v>
      </c>
      <c r="F854" s="38">
        <v>0</v>
      </c>
      <c r="G854" s="87"/>
    </row>
    <row r="855" spans="1:7" ht="46.8" x14ac:dyDescent="0.25">
      <c r="A855" s="58" t="s">
        <v>231</v>
      </c>
      <c r="B855" s="21" t="s">
        <v>96</v>
      </c>
      <c r="C855" s="35">
        <f>C856+C857+C858+C860</f>
        <v>4372.7</v>
      </c>
      <c r="D855" s="35">
        <f>D856+D857+D858+D860</f>
        <v>4372.6000000000004</v>
      </c>
      <c r="E855" s="35">
        <f>E856+E857+E858+E860</f>
        <v>4372.6000000000004</v>
      </c>
      <c r="F855" s="35">
        <f>F856+F857+F858+F860</f>
        <v>2747.8</v>
      </c>
      <c r="G855" s="87" t="s">
        <v>389</v>
      </c>
    </row>
    <row r="856" spans="1:7" x14ac:dyDescent="0.3">
      <c r="A856" s="73"/>
      <c r="B856" s="13" t="s">
        <v>4</v>
      </c>
      <c r="C856" s="38">
        <v>0</v>
      </c>
      <c r="D856" s="38">
        <v>0</v>
      </c>
      <c r="E856" s="38">
        <v>0</v>
      </c>
      <c r="F856" s="38">
        <v>0</v>
      </c>
      <c r="G856" s="87"/>
    </row>
    <row r="857" spans="1:7" x14ac:dyDescent="0.3">
      <c r="A857" s="73"/>
      <c r="B857" s="13" t="s">
        <v>2</v>
      </c>
      <c r="C857" s="38">
        <v>0</v>
      </c>
      <c r="D857" s="38">
        <v>0</v>
      </c>
      <c r="E857" s="38">
        <v>0</v>
      </c>
      <c r="F857" s="38">
        <v>0</v>
      </c>
      <c r="G857" s="87"/>
    </row>
    <row r="858" spans="1:7" x14ac:dyDescent="0.3">
      <c r="A858" s="73"/>
      <c r="B858" s="13" t="s">
        <v>111</v>
      </c>
      <c r="C858" s="38">
        <v>4372.7</v>
      </c>
      <c r="D858" s="38">
        <v>4372.6000000000004</v>
      </c>
      <c r="E858" s="38">
        <v>4372.6000000000004</v>
      </c>
      <c r="F858" s="38">
        <v>2747.8</v>
      </c>
      <c r="G858" s="87"/>
    </row>
    <row r="859" spans="1:7" x14ac:dyDescent="0.25">
      <c r="A859" s="73"/>
      <c r="B859" s="18" t="s">
        <v>97</v>
      </c>
      <c r="C859" s="38">
        <v>1624.8</v>
      </c>
      <c r="D859" s="38">
        <v>1624.8</v>
      </c>
      <c r="E859" s="38">
        <v>1624.8</v>
      </c>
      <c r="F859" s="38">
        <v>0</v>
      </c>
      <c r="G859" s="87"/>
    </row>
    <row r="860" spans="1:7" x14ac:dyDescent="0.3">
      <c r="A860" s="85"/>
      <c r="B860" s="13" t="s">
        <v>5</v>
      </c>
      <c r="C860" s="38">
        <v>0</v>
      </c>
      <c r="D860" s="38">
        <v>0</v>
      </c>
      <c r="E860" s="38">
        <v>0</v>
      </c>
      <c r="F860" s="38">
        <v>0</v>
      </c>
      <c r="G860" s="87"/>
    </row>
    <row r="861" spans="1:7" ht="31.2" x14ac:dyDescent="0.25">
      <c r="A861" s="58" t="s">
        <v>232</v>
      </c>
      <c r="B861" s="18" t="s">
        <v>136</v>
      </c>
      <c r="C861" s="35">
        <f>SUM(C862:C865)</f>
        <v>680.2</v>
      </c>
      <c r="D861" s="35">
        <f>SUM(D862:D865)</f>
        <v>680.2</v>
      </c>
      <c r="E861" s="35">
        <f>SUM(E862:E865)</f>
        <v>680.2</v>
      </c>
      <c r="F861" s="35">
        <f>SUM(F862:F865)</f>
        <v>680.2</v>
      </c>
      <c r="G861" s="87" t="s">
        <v>390</v>
      </c>
    </row>
    <row r="862" spans="1:7" x14ac:dyDescent="0.3">
      <c r="A862" s="73"/>
      <c r="B862" s="13" t="s">
        <v>4</v>
      </c>
      <c r="C862" s="38">
        <v>0</v>
      </c>
      <c r="D862" s="38">
        <v>0</v>
      </c>
      <c r="E862" s="38">
        <v>0</v>
      </c>
      <c r="F862" s="38">
        <v>0</v>
      </c>
      <c r="G862" s="87"/>
    </row>
    <row r="863" spans="1:7" x14ac:dyDescent="0.3">
      <c r="A863" s="73"/>
      <c r="B863" s="13" t="s">
        <v>2</v>
      </c>
      <c r="C863" s="38">
        <v>0</v>
      </c>
      <c r="D863" s="38">
        <v>0</v>
      </c>
      <c r="E863" s="38">
        <v>0</v>
      </c>
      <c r="F863" s="38">
        <v>0</v>
      </c>
      <c r="G863" s="87"/>
    </row>
    <row r="864" spans="1:7" x14ac:dyDescent="0.3">
      <c r="A864" s="73"/>
      <c r="B864" s="13" t="s">
        <v>3</v>
      </c>
      <c r="C864" s="38">
        <v>680.2</v>
      </c>
      <c r="D864" s="38">
        <v>680.2</v>
      </c>
      <c r="E864" s="38">
        <v>680.2</v>
      </c>
      <c r="F864" s="38">
        <v>680.2</v>
      </c>
      <c r="G864" s="87"/>
    </row>
    <row r="865" spans="1:7" x14ac:dyDescent="0.3">
      <c r="A865" s="74"/>
      <c r="B865" s="13" t="s">
        <v>5</v>
      </c>
      <c r="C865" s="38">
        <v>0</v>
      </c>
      <c r="D865" s="38">
        <v>0</v>
      </c>
      <c r="E865" s="38">
        <v>0</v>
      </c>
      <c r="F865" s="38">
        <v>0</v>
      </c>
      <c r="G865" s="87"/>
    </row>
    <row r="866" spans="1:7" ht="46.8" x14ac:dyDescent="0.25">
      <c r="A866" s="58" t="s">
        <v>233</v>
      </c>
      <c r="B866" s="18" t="s">
        <v>137</v>
      </c>
      <c r="C866" s="35">
        <f>SUM(C867:C870)</f>
        <v>380</v>
      </c>
      <c r="D866" s="35">
        <f>SUM(D867:D870)</f>
        <v>380</v>
      </c>
      <c r="E866" s="35">
        <f>SUM(E867:E870)</f>
        <v>380</v>
      </c>
      <c r="F866" s="35">
        <f>SUM(F867:F870)</f>
        <v>380</v>
      </c>
      <c r="G866" s="87" t="s">
        <v>391</v>
      </c>
    </row>
    <row r="867" spans="1:7" x14ac:dyDescent="0.3">
      <c r="A867" s="73"/>
      <c r="B867" s="13" t="s">
        <v>4</v>
      </c>
      <c r="C867" s="38">
        <v>0</v>
      </c>
      <c r="D867" s="38">
        <v>0</v>
      </c>
      <c r="E867" s="38">
        <v>0</v>
      </c>
      <c r="F867" s="38">
        <v>0</v>
      </c>
      <c r="G867" s="87"/>
    </row>
    <row r="868" spans="1:7" x14ac:dyDescent="0.3">
      <c r="A868" s="73"/>
      <c r="B868" s="13" t="s">
        <v>2</v>
      </c>
      <c r="C868" s="38">
        <v>0</v>
      </c>
      <c r="D868" s="38">
        <v>0</v>
      </c>
      <c r="E868" s="38">
        <v>0</v>
      </c>
      <c r="F868" s="38">
        <v>0</v>
      </c>
      <c r="G868" s="87"/>
    </row>
    <row r="869" spans="1:7" x14ac:dyDescent="0.3">
      <c r="A869" s="73"/>
      <c r="B869" s="13" t="s">
        <v>3</v>
      </c>
      <c r="C869" s="38">
        <v>380</v>
      </c>
      <c r="D869" s="38">
        <v>380</v>
      </c>
      <c r="E869" s="38">
        <v>380</v>
      </c>
      <c r="F869" s="38">
        <v>380</v>
      </c>
      <c r="G869" s="87"/>
    </row>
    <row r="870" spans="1:7" x14ac:dyDescent="0.3">
      <c r="A870" s="74"/>
      <c r="B870" s="13" t="s">
        <v>5</v>
      </c>
      <c r="C870" s="38">
        <v>0</v>
      </c>
      <c r="D870" s="38">
        <v>0</v>
      </c>
      <c r="E870" s="38">
        <v>0</v>
      </c>
      <c r="F870" s="38">
        <v>0</v>
      </c>
      <c r="G870" s="87"/>
    </row>
    <row r="871" spans="1:7" ht="78" customHeight="1" x14ac:dyDescent="0.25">
      <c r="A871" s="58" t="s">
        <v>234</v>
      </c>
      <c r="B871" s="21" t="s">
        <v>235</v>
      </c>
      <c r="C871" s="35">
        <f>SUM(C872:C875)</f>
        <v>352.7</v>
      </c>
      <c r="D871" s="35">
        <f>SUM(D872:D875)</f>
        <v>352.7</v>
      </c>
      <c r="E871" s="35">
        <f>SUM(E872:E875)</f>
        <v>352.7</v>
      </c>
      <c r="F871" s="35">
        <f>SUM(F872:F875)</f>
        <v>352.7</v>
      </c>
      <c r="G871" s="87" t="s">
        <v>428</v>
      </c>
    </row>
    <row r="872" spans="1:7" x14ac:dyDescent="0.3">
      <c r="A872" s="58"/>
      <c r="B872" s="13" t="s">
        <v>4</v>
      </c>
      <c r="C872" s="38">
        <v>0</v>
      </c>
      <c r="D872" s="38">
        <v>0</v>
      </c>
      <c r="E872" s="38">
        <v>0</v>
      </c>
      <c r="F872" s="38">
        <v>0</v>
      </c>
      <c r="G872" s="87"/>
    </row>
    <row r="873" spans="1:7" x14ac:dyDescent="0.3">
      <c r="A873" s="58"/>
      <c r="B873" s="13" t="s">
        <v>2</v>
      </c>
      <c r="C873" s="38">
        <v>0</v>
      </c>
      <c r="D873" s="38">
        <v>0</v>
      </c>
      <c r="E873" s="38">
        <v>0</v>
      </c>
      <c r="F873" s="38">
        <v>0</v>
      </c>
      <c r="G873" s="87"/>
    </row>
    <row r="874" spans="1:7" x14ac:dyDescent="0.3">
      <c r="A874" s="58"/>
      <c r="B874" s="13" t="s">
        <v>3</v>
      </c>
      <c r="C874" s="38">
        <v>352.7</v>
      </c>
      <c r="D874" s="38">
        <v>352.7</v>
      </c>
      <c r="E874" s="38">
        <v>352.7</v>
      </c>
      <c r="F874" s="38">
        <v>352.7</v>
      </c>
      <c r="G874" s="87"/>
    </row>
    <row r="875" spans="1:7" x14ac:dyDescent="0.3">
      <c r="A875" s="58"/>
      <c r="B875" s="13" t="s">
        <v>5</v>
      </c>
      <c r="C875" s="38">
        <v>0</v>
      </c>
      <c r="D875" s="38">
        <v>0</v>
      </c>
      <c r="E875" s="38">
        <v>0</v>
      </c>
      <c r="F875" s="38">
        <v>0</v>
      </c>
      <c r="G875" s="87"/>
    </row>
    <row r="876" spans="1:7" ht="33.75" customHeight="1" x14ac:dyDescent="0.25">
      <c r="A876" s="124" t="s">
        <v>99</v>
      </c>
      <c r="B876" s="10" t="s">
        <v>100</v>
      </c>
      <c r="C876" s="47">
        <f>C877+C878+C879+C881</f>
        <v>10960.300000000001</v>
      </c>
      <c r="D876" s="47">
        <f t="shared" ref="D876:F876" si="329">D877+D878+D879+D881</f>
        <v>10960.300000000001</v>
      </c>
      <c r="E876" s="47">
        <f t="shared" si="329"/>
        <v>10960.300000000001</v>
      </c>
      <c r="F876" s="47">
        <f t="shared" si="329"/>
        <v>9068.7000000000007</v>
      </c>
      <c r="G876" s="96"/>
    </row>
    <row r="877" spans="1:7" x14ac:dyDescent="0.3">
      <c r="A877" s="92"/>
      <c r="B877" s="13" t="s">
        <v>4</v>
      </c>
      <c r="C877" s="38">
        <f>C883</f>
        <v>0</v>
      </c>
      <c r="D877" s="38">
        <f t="shared" ref="D877:F877" si="330">D883</f>
        <v>0</v>
      </c>
      <c r="E877" s="38">
        <f t="shared" si="330"/>
        <v>0</v>
      </c>
      <c r="F877" s="38">
        <f t="shared" si="330"/>
        <v>0</v>
      </c>
      <c r="G877" s="56"/>
    </row>
    <row r="878" spans="1:7" x14ac:dyDescent="0.3">
      <c r="A878" s="92"/>
      <c r="B878" s="13" t="s">
        <v>2</v>
      </c>
      <c r="C878" s="38">
        <f>C884</f>
        <v>0</v>
      </c>
      <c r="D878" s="38">
        <f t="shared" ref="D878:F878" si="331">D884</f>
        <v>0</v>
      </c>
      <c r="E878" s="38">
        <f t="shared" si="331"/>
        <v>0</v>
      </c>
      <c r="F878" s="38">
        <f t="shared" si="331"/>
        <v>0</v>
      </c>
      <c r="G878" s="56"/>
    </row>
    <row r="879" spans="1:7" x14ac:dyDescent="0.3">
      <c r="A879" s="92"/>
      <c r="B879" s="13" t="s">
        <v>111</v>
      </c>
      <c r="C879" s="38">
        <f>C885</f>
        <v>10960.300000000001</v>
      </c>
      <c r="D879" s="38">
        <f t="shared" ref="D879:F879" si="332">D885</f>
        <v>10960.300000000001</v>
      </c>
      <c r="E879" s="38">
        <f t="shared" si="332"/>
        <v>10960.300000000001</v>
      </c>
      <c r="F879" s="38">
        <f t="shared" si="332"/>
        <v>9068.7000000000007</v>
      </c>
      <c r="G879" s="56"/>
    </row>
    <row r="880" spans="1:7" x14ac:dyDescent="0.25">
      <c r="A880" s="92"/>
      <c r="B880" s="18" t="s">
        <v>97</v>
      </c>
      <c r="C880" s="33">
        <f>C886</f>
        <v>1891.6</v>
      </c>
      <c r="D880" s="33">
        <f t="shared" ref="D880:F880" si="333">D886</f>
        <v>1891.6</v>
      </c>
      <c r="E880" s="33">
        <f t="shared" si="333"/>
        <v>1891.6</v>
      </c>
      <c r="F880" s="33">
        <f t="shared" si="333"/>
        <v>0</v>
      </c>
      <c r="G880" s="56"/>
    </row>
    <row r="881" spans="1:7" x14ac:dyDescent="0.3">
      <c r="A881" s="92"/>
      <c r="B881" s="13" t="s">
        <v>5</v>
      </c>
      <c r="C881" s="38">
        <f>C887</f>
        <v>0</v>
      </c>
      <c r="D881" s="38">
        <f t="shared" ref="D881:F881" si="334">D887</f>
        <v>0</v>
      </c>
      <c r="E881" s="38">
        <f t="shared" si="334"/>
        <v>0</v>
      </c>
      <c r="F881" s="38">
        <f t="shared" si="334"/>
        <v>0</v>
      </c>
      <c r="G881" s="56"/>
    </row>
    <row r="882" spans="1:7" x14ac:dyDescent="0.3">
      <c r="A882" s="94"/>
      <c r="B882" s="11" t="s">
        <v>439</v>
      </c>
      <c r="C882" s="41">
        <f>C883+C884+C885+C887</f>
        <v>10960.300000000001</v>
      </c>
      <c r="D882" s="41">
        <f t="shared" ref="D882:F882" si="335">D883+D884+D885+D887</f>
        <v>10960.300000000001</v>
      </c>
      <c r="E882" s="41">
        <f t="shared" si="335"/>
        <v>10960.300000000001</v>
      </c>
      <c r="F882" s="41">
        <f t="shared" si="335"/>
        <v>9068.7000000000007</v>
      </c>
      <c r="G882" s="56"/>
    </row>
    <row r="883" spans="1:7" x14ac:dyDescent="0.3">
      <c r="A883" s="94"/>
      <c r="B883" s="13" t="s">
        <v>4</v>
      </c>
      <c r="C883" s="38">
        <f>C889+C895+C901</f>
        <v>0</v>
      </c>
      <c r="D883" s="38">
        <f t="shared" ref="D883:F883" si="336">D889+D895+D901</f>
        <v>0</v>
      </c>
      <c r="E883" s="38">
        <f t="shared" si="336"/>
        <v>0</v>
      </c>
      <c r="F883" s="38">
        <f t="shared" si="336"/>
        <v>0</v>
      </c>
      <c r="G883" s="56"/>
    </row>
    <row r="884" spans="1:7" x14ac:dyDescent="0.3">
      <c r="A884" s="94"/>
      <c r="B884" s="13" t="s">
        <v>2</v>
      </c>
      <c r="C884" s="38">
        <f t="shared" ref="C884:F885" si="337">C890+C896+C902</f>
        <v>0</v>
      </c>
      <c r="D884" s="38">
        <f t="shared" si="337"/>
        <v>0</v>
      </c>
      <c r="E884" s="38">
        <f t="shared" si="337"/>
        <v>0</v>
      </c>
      <c r="F884" s="38">
        <f t="shared" si="337"/>
        <v>0</v>
      </c>
      <c r="G884" s="56"/>
    </row>
    <row r="885" spans="1:7" x14ac:dyDescent="0.3">
      <c r="A885" s="94"/>
      <c r="B885" s="13" t="s">
        <v>111</v>
      </c>
      <c r="C885" s="38">
        <f t="shared" si="337"/>
        <v>10960.300000000001</v>
      </c>
      <c r="D885" s="38">
        <f t="shared" si="337"/>
        <v>10960.300000000001</v>
      </c>
      <c r="E885" s="38">
        <f t="shared" si="337"/>
        <v>10960.300000000001</v>
      </c>
      <c r="F885" s="38">
        <f t="shared" si="337"/>
        <v>9068.7000000000007</v>
      </c>
      <c r="G885" s="56"/>
    </row>
    <row r="886" spans="1:7" x14ac:dyDescent="0.25">
      <c r="A886" s="94"/>
      <c r="B886" s="18" t="s">
        <v>97</v>
      </c>
      <c r="C886" s="38">
        <f>C892+C898+C904</f>
        <v>1891.6</v>
      </c>
      <c r="D886" s="38">
        <f t="shared" ref="D886:F886" si="338">D892+D898+D904</f>
        <v>1891.6</v>
      </c>
      <c r="E886" s="38">
        <f t="shared" si="338"/>
        <v>1891.6</v>
      </c>
      <c r="F886" s="38">
        <f t="shared" si="338"/>
        <v>0</v>
      </c>
      <c r="G886" s="56"/>
    </row>
    <row r="887" spans="1:7" x14ac:dyDescent="0.3">
      <c r="A887" s="95"/>
      <c r="B887" s="13" t="s">
        <v>5</v>
      </c>
      <c r="C887" s="38">
        <f>C893+C899+C904</f>
        <v>0</v>
      </c>
      <c r="D887" s="38">
        <f t="shared" ref="D887:F887" si="339">D893+D899+D904</f>
        <v>0</v>
      </c>
      <c r="E887" s="38">
        <f t="shared" si="339"/>
        <v>0</v>
      </c>
      <c r="F887" s="38">
        <f t="shared" si="339"/>
        <v>0</v>
      </c>
      <c r="G887" s="57"/>
    </row>
    <row r="888" spans="1:7" ht="77.25" customHeight="1" x14ac:dyDescent="0.25">
      <c r="A888" s="58" t="s">
        <v>236</v>
      </c>
      <c r="B888" s="14" t="s">
        <v>101</v>
      </c>
      <c r="C888" s="35">
        <f>C889+C890+C891+C893</f>
        <v>518.1</v>
      </c>
      <c r="D888" s="35">
        <f>D889+D890+D891+D893</f>
        <v>518.1</v>
      </c>
      <c r="E888" s="35">
        <f>E889+E890+E891+E893</f>
        <v>518.1</v>
      </c>
      <c r="F888" s="35">
        <f>F889+F890+F891+F893</f>
        <v>122.5</v>
      </c>
      <c r="G888" s="87" t="s">
        <v>409</v>
      </c>
    </row>
    <row r="889" spans="1:7" x14ac:dyDescent="0.3">
      <c r="A889" s="107"/>
      <c r="B889" s="13" t="s">
        <v>4</v>
      </c>
      <c r="C889" s="38">
        <v>0</v>
      </c>
      <c r="D889" s="38">
        <v>0</v>
      </c>
      <c r="E889" s="38">
        <v>0</v>
      </c>
      <c r="F889" s="38">
        <v>0</v>
      </c>
      <c r="G889" s="117"/>
    </row>
    <row r="890" spans="1:7" x14ac:dyDescent="0.25">
      <c r="A890" s="107"/>
      <c r="B890" s="15" t="s">
        <v>2</v>
      </c>
      <c r="C890" s="38">
        <v>0</v>
      </c>
      <c r="D890" s="38">
        <v>0</v>
      </c>
      <c r="E890" s="38">
        <v>0</v>
      </c>
      <c r="F890" s="38">
        <v>0</v>
      </c>
      <c r="G890" s="117"/>
    </row>
    <row r="891" spans="1:7" x14ac:dyDescent="0.3">
      <c r="A891" s="107"/>
      <c r="B891" s="13" t="s">
        <v>111</v>
      </c>
      <c r="C891" s="38">
        <v>518.1</v>
      </c>
      <c r="D891" s="38">
        <v>518.1</v>
      </c>
      <c r="E891" s="38">
        <v>518.1</v>
      </c>
      <c r="F891" s="38">
        <v>122.5</v>
      </c>
      <c r="G891" s="117"/>
    </row>
    <row r="892" spans="1:7" x14ac:dyDescent="0.25">
      <c r="A892" s="107"/>
      <c r="B892" s="18" t="s">
        <v>97</v>
      </c>
      <c r="C892" s="33">
        <v>395.6</v>
      </c>
      <c r="D892" s="33">
        <v>395.6</v>
      </c>
      <c r="E892" s="33">
        <v>395.6</v>
      </c>
      <c r="F892" s="33">
        <v>0</v>
      </c>
      <c r="G892" s="117"/>
    </row>
    <row r="893" spans="1:7" x14ac:dyDescent="0.3">
      <c r="A893" s="74"/>
      <c r="B893" s="13" t="s">
        <v>5</v>
      </c>
      <c r="C893" s="38">
        <v>0</v>
      </c>
      <c r="D893" s="38">
        <v>0</v>
      </c>
      <c r="E893" s="38">
        <v>0</v>
      </c>
      <c r="F893" s="38">
        <v>0</v>
      </c>
      <c r="G893" s="117"/>
    </row>
    <row r="894" spans="1:7" ht="77.25" customHeight="1" x14ac:dyDescent="0.25">
      <c r="A894" s="58" t="s">
        <v>237</v>
      </c>
      <c r="B894" s="14" t="s">
        <v>63</v>
      </c>
      <c r="C894" s="35">
        <f>C895+C896+C897+C899</f>
        <v>9785.1</v>
      </c>
      <c r="D894" s="35">
        <f>D895+D896+D897+D899</f>
        <v>9785.1</v>
      </c>
      <c r="E894" s="35">
        <f>E895+E896+E897+E899</f>
        <v>9785.1</v>
      </c>
      <c r="F894" s="35">
        <f>F895+F896+F897+F899</f>
        <v>8289.1</v>
      </c>
      <c r="G894" s="87" t="s">
        <v>410</v>
      </c>
    </row>
    <row r="895" spans="1:7" x14ac:dyDescent="0.3">
      <c r="A895" s="107"/>
      <c r="B895" s="13" t="s">
        <v>4</v>
      </c>
      <c r="C895" s="38">
        <v>0</v>
      </c>
      <c r="D895" s="38">
        <v>0</v>
      </c>
      <c r="E895" s="38">
        <v>0</v>
      </c>
      <c r="F895" s="38">
        <v>0</v>
      </c>
      <c r="G895" s="115"/>
    </row>
    <row r="896" spans="1:7" x14ac:dyDescent="0.25">
      <c r="A896" s="107"/>
      <c r="B896" s="15" t="s">
        <v>2</v>
      </c>
      <c r="C896" s="38">
        <v>0</v>
      </c>
      <c r="D896" s="38">
        <v>0</v>
      </c>
      <c r="E896" s="38">
        <v>0</v>
      </c>
      <c r="F896" s="38">
        <v>0</v>
      </c>
      <c r="G896" s="115"/>
    </row>
    <row r="897" spans="1:7" x14ac:dyDescent="0.3">
      <c r="A897" s="107"/>
      <c r="B897" s="13" t="s">
        <v>111</v>
      </c>
      <c r="C897" s="38">
        <v>9785.1</v>
      </c>
      <c r="D897" s="38">
        <v>9785.1</v>
      </c>
      <c r="E897" s="38">
        <v>9785.1</v>
      </c>
      <c r="F897" s="38">
        <v>8289.1</v>
      </c>
      <c r="G897" s="115"/>
    </row>
    <row r="898" spans="1:7" x14ac:dyDescent="0.25">
      <c r="A898" s="107"/>
      <c r="B898" s="18" t="s">
        <v>97</v>
      </c>
      <c r="C898" s="33">
        <v>1496</v>
      </c>
      <c r="D898" s="33">
        <v>1496</v>
      </c>
      <c r="E898" s="33">
        <v>1496</v>
      </c>
      <c r="F898" s="33">
        <v>0</v>
      </c>
      <c r="G898" s="115"/>
    </row>
    <row r="899" spans="1:7" x14ac:dyDescent="0.3">
      <c r="A899" s="74"/>
      <c r="B899" s="13" t="s">
        <v>5</v>
      </c>
      <c r="C899" s="38">
        <v>0</v>
      </c>
      <c r="D899" s="38">
        <v>0</v>
      </c>
      <c r="E899" s="38">
        <v>0</v>
      </c>
      <c r="F899" s="38">
        <v>0</v>
      </c>
      <c r="G899" s="115"/>
    </row>
    <row r="900" spans="1:7" ht="67.5" customHeight="1" x14ac:dyDescent="0.25">
      <c r="A900" s="58" t="s">
        <v>240</v>
      </c>
      <c r="B900" s="21" t="s">
        <v>238</v>
      </c>
      <c r="C900" s="35">
        <f>SUM(C901:C904)</f>
        <v>657.1</v>
      </c>
      <c r="D900" s="35">
        <f>SUM(D901:D904)</f>
        <v>657.1</v>
      </c>
      <c r="E900" s="35">
        <f>SUM(E901:E904)</f>
        <v>657.1</v>
      </c>
      <c r="F900" s="35">
        <f>SUM(F901:F904)</f>
        <v>657.1</v>
      </c>
      <c r="G900" s="115"/>
    </row>
    <row r="901" spans="1:7" x14ac:dyDescent="0.3">
      <c r="A901" s="107"/>
      <c r="B901" s="13" t="s">
        <v>239</v>
      </c>
      <c r="C901" s="38">
        <v>0</v>
      </c>
      <c r="D901" s="38">
        <v>0</v>
      </c>
      <c r="E901" s="38">
        <v>0</v>
      </c>
      <c r="F901" s="38">
        <v>0</v>
      </c>
      <c r="G901" s="115"/>
    </row>
    <row r="902" spans="1:7" x14ac:dyDescent="0.3">
      <c r="A902" s="107"/>
      <c r="B902" s="13" t="s">
        <v>2</v>
      </c>
      <c r="C902" s="38">
        <v>0</v>
      </c>
      <c r="D902" s="38">
        <v>0</v>
      </c>
      <c r="E902" s="38">
        <v>0</v>
      </c>
      <c r="F902" s="38">
        <v>0</v>
      </c>
      <c r="G902" s="115"/>
    </row>
    <row r="903" spans="1:7" x14ac:dyDescent="0.3">
      <c r="A903" s="107"/>
      <c r="B903" s="13" t="s">
        <v>3</v>
      </c>
      <c r="C903" s="42">
        <v>657.1</v>
      </c>
      <c r="D903" s="42">
        <v>657.1</v>
      </c>
      <c r="E903" s="42">
        <v>657.1</v>
      </c>
      <c r="F903" s="42">
        <v>657.1</v>
      </c>
      <c r="G903" s="115"/>
    </row>
    <row r="904" spans="1:7" x14ac:dyDescent="0.3">
      <c r="A904" s="74"/>
      <c r="B904" s="13" t="s">
        <v>5</v>
      </c>
      <c r="C904" s="42">
        <v>0</v>
      </c>
      <c r="D904" s="38">
        <v>0</v>
      </c>
      <c r="E904" s="38">
        <v>0</v>
      </c>
      <c r="F904" s="38">
        <v>0</v>
      </c>
      <c r="G904" s="115"/>
    </row>
    <row r="905" spans="1:7" ht="62.4" x14ac:dyDescent="0.25">
      <c r="A905" s="124" t="s">
        <v>102</v>
      </c>
      <c r="B905" s="10" t="s">
        <v>45</v>
      </c>
      <c r="C905" s="47">
        <f>C906+C907+C909+C911</f>
        <v>340194.30000000005</v>
      </c>
      <c r="D905" s="47">
        <f t="shared" ref="D905:F905" si="340">D906+D907+D909+D911</f>
        <v>339576.7</v>
      </c>
      <c r="E905" s="47">
        <f t="shared" si="340"/>
        <v>339576.7</v>
      </c>
      <c r="F905" s="47">
        <f t="shared" si="340"/>
        <v>321747.7</v>
      </c>
      <c r="G905" s="96"/>
    </row>
    <row r="906" spans="1:7" x14ac:dyDescent="0.3">
      <c r="A906" s="126"/>
      <c r="B906" s="13" t="s">
        <v>4</v>
      </c>
      <c r="C906" s="38">
        <f>C913+C919</f>
        <v>0</v>
      </c>
      <c r="D906" s="38">
        <f t="shared" ref="D906:F906" si="341">D913+D919</f>
        <v>0</v>
      </c>
      <c r="E906" s="38">
        <f t="shared" si="341"/>
        <v>0</v>
      </c>
      <c r="F906" s="38">
        <f t="shared" si="341"/>
        <v>0</v>
      </c>
      <c r="G906" s="56"/>
    </row>
    <row r="907" spans="1:7" x14ac:dyDescent="0.3">
      <c r="A907" s="126"/>
      <c r="B907" s="13" t="s">
        <v>60</v>
      </c>
      <c r="C907" s="38">
        <f>C914+C920</f>
        <v>255599</v>
      </c>
      <c r="D907" s="38">
        <f t="shared" ref="D907:F907" si="342">D914+D920</f>
        <v>255000</v>
      </c>
      <c r="E907" s="38">
        <f t="shared" si="342"/>
        <v>255000</v>
      </c>
      <c r="F907" s="38">
        <f t="shared" si="342"/>
        <v>245842</v>
      </c>
      <c r="G907" s="56"/>
    </row>
    <row r="908" spans="1:7" x14ac:dyDescent="0.25">
      <c r="A908" s="126"/>
      <c r="B908" s="18" t="s">
        <v>97</v>
      </c>
      <c r="C908" s="38">
        <f>C915</f>
        <v>9158</v>
      </c>
      <c r="D908" s="38">
        <f t="shared" ref="D908:F908" si="343">D915</f>
        <v>9158</v>
      </c>
      <c r="E908" s="38">
        <f t="shared" si="343"/>
        <v>9158</v>
      </c>
      <c r="F908" s="38">
        <f t="shared" si="343"/>
        <v>0</v>
      </c>
      <c r="G908" s="56"/>
    </row>
    <row r="909" spans="1:7" x14ac:dyDescent="0.3">
      <c r="A909" s="126"/>
      <c r="B909" s="13" t="s">
        <v>111</v>
      </c>
      <c r="C909" s="38">
        <f>C916+C921</f>
        <v>84595.300000000017</v>
      </c>
      <c r="D909" s="38">
        <f t="shared" ref="D909:F909" si="344">D916+D921</f>
        <v>84576.700000000012</v>
      </c>
      <c r="E909" s="38">
        <f t="shared" si="344"/>
        <v>84576.700000000012</v>
      </c>
      <c r="F909" s="38">
        <f t="shared" si="344"/>
        <v>75905.7</v>
      </c>
      <c r="G909" s="56"/>
    </row>
    <row r="910" spans="1:7" x14ac:dyDescent="0.25">
      <c r="A910" s="126"/>
      <c r="B910" s="18" t="s">
        <v>97</v>
      </c>
      <c r="C910" s="38">
        <f>C922</f>
        <v>8671</v>
      </c>
      <c r="D910" s="38">
        <f t="shared" ref="D910:F910" si="345">D922</f>
        <v>8671</v>
      </c>
      <c r="E910" s="38">
        <f t="shared" si="345"/>
        <v>8671</v>
      </c>
      <c r="F910" s="38">
        <f t="shared" si="345"/>
        <v>0</v>
      </c>
      <c r="G910" s="56"/>
    </row>
    <row r="911" spans="1:7" x14ac:dyDescent="0.3">
      <c r="A911" s="126"/>
      <c r="B911" s="13" t="s">
        <v>5</v>
      </c>
      <c r="C911" s="38">
        <f>C917+C923</f>
        <v>0</v>
      </c>
      <c r="D911" s="38">
        <f t="shared" ref="D911:F911" si="346">D917+D923</f>
        <v>0</v>
      </c>
      <c r="E911" s="38">
        <f t="shared" si="346"/>
        <v>0</v>
      </c>
      <c r="F911" s="38">
        <f t="shared" si="346"/>
        <v>0</v>
      </c>
      <c r="G911" s="56"/>
    </row>
    <row r="912" spans="1:7" ht="31.2" x14ac:dyDescent="0.3">
      <c r="A912" s="94"/>
      <c r="B912" s="11" t="s">
        <v>438</v>
      </c>
      <c r="C912" s="41">
        <f>C913+C914+C916+C917</f>
        <v>268961.59999999998</v>
      </c>
      <c r="D912" s="41">
        <f t="shared" ref="D912:F912" si="347">D913+D914+D916+D917</f>
        <v>268961</v>
      </c>
      <c r="E912" s="41">
        <f t="shared" si="347"/>
        <v>268961</v>
      </c>
      <c r="F912" s="41">
        <f t="shared" si="347"/>
        <v>259803</v>
      </c>
      <c r="G912" s="56"/>
    </row>
    <row r="913" spans="1:7" x14ac:dyDescent="0.3">
      <c r="A913" s="94"/>
      <c r="B913" s="13" t="s">
        <v>4</v>
      </c>
      <c r="C913" s="38">
        <f>C992</f>
        <v>0</v>
      </c>
      <c r="D913" s="38">
        <f t="shared" ref="D913:F913" si="348">D992</f>
        <v>0</v>
      </c>
      <c r="E913" s="38">
        <f t="shared" si="348"/>
        <v>0</v>
      </c>
      <c r="F913" s="38">
        <f t="shared" si="348"/>
        <v>0</v>
      </c>
      <c r="G913" s="56"/>
    </row>
    <row r="914" spans="1:7" x14ac:dyDescent="0.25">
      <c r="A914" s="94"/>
      <c r="B914" s="15" t="s">
        <v>60</v>
      </c>
      <c r="C914" s="38">
        <f t="shared" ref="C914:F917" si="349">C993</f>
        <v>255000</v>
      </c>
      <c r="D914" s="38">
        <f t="shared" si="349"/>
        <v>255000</v>
      </c>
      <c r="E914" s="38">
        <f t="shared" si="349"/>
        <v>255000</v>
      </c>
      <c r="F914" s="38">
        <f t="shared" si="349"/>
        <v>245842</v>
      </c>
      <c r="G914" s="56"/>
    </row>
    <row r="915" spans="1:7" x14ac:dyDescent="0.25">
      <c r="A915" s="94"/>
      <c r="B915" s="18" t="s">
        <v>97</v>
      </c>
      <c r="C915" s="38">
        <f t="shared" si="349"/>
        <v>9158</v>
      </c>
      <c r="D915" s="38">
        <f t="shared" si="349"/>
        <v>9158</v>
      </c>
      <c r="E915" s="38">
        <f t="shared" si="349"/>
        <v>9158</v>
      </c>
      <c r="F915" s="38">
        <f t="shared" si="349"/>
        <v>0</v>
      </c>
      <c r="G915" s="56"/>
    </row>
    <row r="916" spans="1:7" x14ac:dyDescent="0.3">
      <c r="A916" s="94"/>
      <c r="B916" s="13" t="s">
        <v>3</v>
      </c>
      <c r="C916" s="38">
        <f t="shared" si="349"/>
        <v>13961.6</v>
      </c>
      <c r="D916" s="38">
        <f t="shared" si="349"/>
        <v>13961</v>
      </c>
      <c r="E916" s="38">
        <f t="shared" si="349"/>
        <v>13961</v>
      </c>
      <c r="F916" s="38">
        <f t="shared" si="349"/>
        <v>13961</v>
      </c>
      <c r="G916" s="56"/>
    </row>
    <row r="917" spans="1:7" x14ac:dyDescent="0.3">
      <c r="A917" s="94"/>
      <c r="B917" s="13" t="s">
        <v>5</v>
      </c>
      <c r="C917" s="38">
        <f t="shared" si="349"/>
        <v>0</v>
      </c>
      <c r="D917" s="38">
        <f t="shared" si="349"/>
        <v>0</v>
      </c>
      <c r="E917" s="38">
        <f t="shared" si="349"/>
        <v>0</v>
      </c>
      <c r="F917" s="38">
        <f t="shared" si="349"/>
        <v>0</v>
      </c>
      <c r="G917" s="56"/>
    </row>
    <row r="918" spans="1:7" x14ac:dyDescent="0.3">
      <c r="A918" s="94"/>
      <c r="B918" s="11" t="s">
        <v>439</v>
      </c>
      <c r="C918" s="41">
        <f>C919+C920+C921+C923</f>
        <v>71232.700000000012</v>
      </c>
      <c r="D918" s="41">
        <f t="shared" ref="D918:F918" si="350">D919+D920+D921+D923</f>
        <v>70615.700000000012</v>
      </c>
      <c r="E918" s="41">
        <f t="shared" si="350"/>
        <v>70615.700000000012</v>
      </c>
      <c r="F918" s="41">
        <f t="shared" si="350"/>
        <v>61944.7</v>
      </c>
      <c r="G918" s="56"/>
    </row>
    <row r="919" spans="1:7" x14ac:dyDescent="0.3">
      <c r="A919" s="94"/>
      <c r="B919" s="13" t="s">
        <v>4</v>
      </c>
      <c r="C919" s="38">
        <f>C931+C943+C963+C986+C1009</f>
        <v>0</v>
      </c>
      <c r="D919" s="38">
        <f t="shared" ref="D919:F919" si="351">D931+D943+D963+D986+D1009</f>
        <v>0</v>
      </c>
      <c r="E919" s="38">
        <f t="shared" si="351"/>
        <v>0</v>
      </c>
      <c r="F919" s="38">
        <f t="shared" si="351"/>
        <v>0</v>
      </c>
      <c r="G919" s="56"/>
    </row>
    <row r="920" spans="1:7" x14ac:dyDescent="0.3">
      <c r="A920" s="94"/>
      <c r="B920" s="13" t="s">
        <v>2</v>
      </c>
      <c r="C920" s="38">
        <f>C932+C949+C970+C1016</f>
        <v>599</v>
      </c>
      <c r="D920" s="38">
        <f t="shared" ref="D920:F920" si="352">D932+D949+D970+D1016</f>
        <v>0</v>
      </c>
      <c r="E920" s="38">
        <f t="shared" si="352"/>
        <v>0</v>
      </c>
      <c r="F920" s="38">
        <f t="shared" si="352"/>
        <v>0</v>
      </c>
      <c r="G920" s="56"/>
    </row>
    <row r="921" spans="1:7" x14ac:dyDescent="0.3">
      <c r="A921" s="94"/>
      <c r="B921" s="13" t="s">
        <v>111</v>
      </c>
      <c r="C921" s="38">
        <f>C933+C950+C971+C1011</f>
        <v>70633.700000000012</v>
      </c>
      <c r="D921" s="38">
        <f t="shared" ref="D921:F921" si="353">D933+D950+D971+D1011</f>
        <v>70615.700000000012</v>
      </c>
      <c r="E921" s="38">
        <f t="shared" si="353"/>
        <v>70615.700000000012</v>
      </c>
      <c r="F921" s="38">
        <f t="shared" si="353"/>
        <v>61944.7</v>
      </c>
      <c r="G921" s="56"/>
    </row>
    <row r="922" spans="1:7" x14ac:dyDescent="0.25">
      <c r="A922" s="94"/>
      <c r="B922" s="18" t="s">
        <v>97</v>
      </c>
      <c r="C922" s="38">
        <f>C934+C972+C1018</f>
        <v>8671</v>
      </c>
      <c r="D922" s="38">
        <f t="shared" ref="D922:F922" si="354">D934+D972+D1018</f>
        <v>8671</v>
      </c>
      <c r="E922" s="38">
        <f t="shared" si="354"/>
        <v>8671</v>
      </c>
      <c r="F922" s="38">
        <f t="shared" si="354"/>
        <v>0</v>
      </c>
      <c r="G922" s="56"/>
    </row>
    <row r="923" spans="1:7" x14ac:dyDescent="0.3">
      <c r="A923" s="95"/>
      <c r="B923" s="13" t="s">
        <v>5</v>
      </c>
      <c r="C923" s="38">
        <f>C935+C951+C973+C1019</f>
        <v>0</v>
      </c>
      <c r="D923" s="38">
        <f t="shared" ref="D923:F923" si="355">D935+D951+D973+D1019</f>
        <v>0</v>
      </c>
      <c r="E923" s="38">
        <f t="shared" si="355"/>
        <v>0</v>
      </c>
      <c r="F923" s="38">
        <f t="shared" si="355"/>
        <v>0</v>
      </c>
      <c r="G923" s="57"/>
    </row>
    <row r="924" spans="1:7" ht="50.25" customHeight="1" x14ac:dyDescent="0.25">
      <c r="A924" s="51" t="s">
        <v>241</v>
      </c>
      <c r="B924" s="10" t="s">
        <v>46</v>
      </c>
      <c r="C924" s="47">
        <f>C925+C926+C927+C929</f>
        <v>19899.2</v>
      </c>
      <c r="D924" s="47">
        <f t="shared" ref="D924:F924" si="356">D925+D926+D927+D929</f>
        <v>19300.2</v>
      </c>
      <c r="E924" s="47">
        <f t="shared" ref="E924" si="357">E925+E926+E927+E929</f>
        <v>19300.2</v>
      </c>
      <c r="F924" s="47">
        <f t="shared" si="356"/>
        <v>12293.2</v>
      </c>
      <c r="G924" s="96"/>
    </row>
    <row r="925" spans="1:7" x14ac:dyDescent="0.3">
      <c r="A925" s="52"/>
      <c r="B925" s="13" t="s">
        <v>4</v>
      </c>
      <c r="C925" s="38">
        <f>C931</f>
        <v>0</v>
      </c>
      <c r="D925" s="38">
        <f t="shared" ref="D925:F925" si="358">D931</f>
        <v>0</v>
      </c>
      <c r="E925" s="38">
        <f t="shared" si="358"/>
        <v>0</v>
      </c>
      <c r="F925" s="38">
        <f t="shared" si="358"/>
        <v>0</v>
      </c>
      <c r="G925" s="56"/>
    </row>
    <row r="926" spans="1:7" x14ac:dyDescent="0.3">
      <c r="A926" s="52"/>
      <c r="B926" s="13" t="s">
        <v>2</v>
      </c>
      <c r="C926" s="38">
        <f t="shared" ref="C926:F929" si="359">C932</f>
        <v>599</v>
      </c>
      <c r="D926" s="38">
        <f t="shared" si="359"/>
        <v>0</v>
      </c>
      <c r="E926" s="38">
        <f t="shared" si="359"/>
        <v>0</v>
      </c>
      <c r="F926" s="38">
        <f t="shared" si="359"/>
        <v>0</v>
      </c>
      <c r="G926" s="56"/>
    </row>
    <row r="927" spans="1:7" x14ac:dyDescent="0.3">
      <c r="A927" s="52"/>
      <c r="B927" s="13" t="s">
        <v>111</v>
      </c>
      <c r="C927" s="38">
        <f t="shared" si="359"/>
        <v>19300.2</v>
      </c>
      <c r="D927" s="38">
        <f t="shared" si="359"/>
        <v>19300.2</v>
      </c>
      <c r="E927" s="38">
        <f t="shared" si="359"/>
        <v>19300.2</v>
      </c>
      <c r="F927" s="38">
        <f t="shared" si="359"/>
        <v>12293.2</v>
      </c>
      <c r="G927" s="56"/>
    </row>
    <row r="928" spans="1:7" x14ac:dyDescent="0.25">
      <c r="A928" s="52"/>
      <c r="B928" s="18" t="s">
        <v>97</v>
      </c>
      <c r="C928" s="38">
        <f t="shared" si="359"/>
        <v>7007</v>
      </c>
      <c r="D928" s="38">
        <f t="shared" si="359"/>
        <v>7007</v>
      </c>
      <c r="E928" s="38">
        <f t="shared" si="359"/>
        <v>7007</v>
      </c>
      <c r="F928" s="38">
        <f t="shared" si="359"/>
        <v>0</v>
      </c>
      <c r="G928" s="56"/>
    </row>
    <row r="929" spans="1:7" x14ac:dyDescent="0.3">
      <c r="A929" s="52"/>
      <c r="B929" s="13" t="s">
        <v>5</v>
      </c>
      <c r="C929" s="38">
        <f t="shared" si="359"/>
        <v>0</v>
      </c>
      <c r="D929" s="38">
        <f t="shared" si="359"/>
        <v>0</v>
      </c>
      <c r="E929" s="38">
        <f t="shared" si="359"/>
        <v>0</v>
      </c>
      <c r="F929" s="38">
        <f t="shared" si="359"/>
        <v>0</v>
      </c>
      <c r="G929" s="56"/>
    </row>
    <row r="930" spans="1:7" x14ac:dyDescent="0.3">
      <c r="A930" s="53"/>
      <c r="B930" s="11" t="s">
        <v>439</v>
      </c>
      <c r="C930" s="41">
        <f>C931+C932+C933+C935</f>
        <v>19899.2</v>
      </c>
      <c r="D930" s="41">
        <f t="shared" ref="D930:F930" si="360">D931+D932+D933+D935</f>
        <v>19300.2</v>
      </c>
      <c r="E930" s="41">
        <f t="shared" si="360"/>
        <v>19300.2</v>
      </c>
      <c r="F930" s="41">
        <f t="shared" si="360"/>
        <v>12293.2</v>
      </c>
      <c r="G930" s="56"/>
    </row>
    <row r="931" spans="1:7" x14ac:dyDescent="0.3">
      <c r="A931" s="53"/>
      <c r="B931" s="13" t="s">
        <v>4</v>
      </c>
      <c r="C931" s="38">
        <f>C937</f>
        <v>0</v>
      </c>
      <c r="D931" s="38">
        <f t="shared" ref="D931:F931" si="361">D937</f>
        <v>0</v>
      </c>
      <c r="E931" s="38">
        <f t="shared" si="361"/>
        <v>0</v>
      </c>
      <c r="F931" s="38">
        <f t="shared" si="361"/>
        <v>0</v>
      </c>
      <c r="G931" s="56"/>
    </row>
    <row r="932" spans="1:7" x14ac:dyDescent="0.3">
      <c r="A932" s="53"/>
      <c r="B932" s="13" t="s">
        <v>2</v>
      </c>
      <c r="C932" s="38">
        <f t="shared" ref="C932:F935" si="362">C938</f>
        <v>599</v>
      </c>
      <c r="D932" s="38">
        <f t="shared" si="362"/>
        <v>0</v>
      </c>
      <c r="E932" s="38">
        <f t="shared" si="362"/>
        <v>0</v>
      </c>
      <c r="F932" s="38">
        <f t="shared" si="362"/>
        <v>0</v>
      </c>
      <c r="G932" s="56"/>
    </row>
    <row r="933" spans="1:7" x14ac:dyDescent="0.3">
      <c r="A933" s="53"/>
      <c r="B933" s="13" t="s">
        <v>111</v>
      </c>
      <c r="C933" s="38">
        <f t="shared" si="362"/>
        <v>19300.2</v>
      </c>
      <c r="D933" s="38">
        <f t="shared" si="362"/>
        <v>19300.2</v>
      </c>
      <c r="E933" s="38">
        <f t="shared" si="362"/>
        <v>19300.2</v>
      </c>
      <c r="F933" s="38">
        <f t="shared" si="362"/>
        <v>12293.2</v>
      </c>
      <c r="G933" s="56"/>
    </row>
    <row r="934" spans="1:7" x14ac:dyDescent="0.25">
      <c r="A934" s="53"/>
      <c r="B934" s="18" t="s">
        <v>97</v>
      </c>
      <c r="C934" s="38">
        <f t="shared" si="362"/>
        <v>7007</v>
      </c>
      <c r="D934" s="38">
        <f t="shared" si="362"/>
        <v>7007</v>
      </c>
      <c r="E934" s="38">
        <f t="shared" si="362"/>
        <v>7007</v>
      </c>
      <c r="F934" s="38">
        <f t="shared" si="362"/>
        <v>0</v>
      </c>
      <c r="G934" s="56"/>
    </row>
    <row r="935" spans="1:7" x14ac:dyDescent="0.3">
      <c r="A935" s="54"/>
      <c r="B935" s="13" t="s">
        <v>5</v>
      </c>
      <c r="C935" s="38">
        <f t="shared" si="362"/>
        <v>0</v>
      </c>
      <c r="D935" s="38">
        <f t="shared" si="362"/>
        <v>0</v>
      </c>
      <c r="E935" s="38">
        <f t="shared" si="362"/>
        <v>0</v>
      </c>
      <c r="F935" s="38">
        <f t="shared" si="362"/>
        <v>0</v>
      </c>
      <c r="G935" s="57"/>
    </row>
    <row r="936" spans="1:7" ht="31.2" x14ac:dyDescent="0.25">
      <c r="A936" s="58" t="s">
        <v>242</v>
      </c>
      <c r="B936" s="14" t="s">
        <v>51</v>
      </c>
      <c r="C936" s="35">
        <f>C937+C938+C939+C941</f>
        <v>19899.2</v>
      </c>
      <c r="D936" s="35">
        <f t="shared" ref="D936:F936" si="363">D937+D938+D939+D941</f>
        <v>19300.2</v>
      </c>
      <c r="E936" s="35">
        <f t="shared" ref="E936" si="364">E937+E938+E939+E941</f>
        <v>19300.2</v>
      </c>
      <c r="F936" s="35">
        <f t="shared" si="363"/>
        <v>12293.2</v>
      </c>
      <c r="G936" s="87" t="s">
        <v>392</v>
      </c>
    </row>
    <row r="937" spans="1:7" x14ac:dyDescent="0.3">
      <c r="A937" s="73"/>
      <c r="B937" s="13" t="s">
        <v>4</v>
      </c>
      <c r="C937" s="38">
        <v>0</v>
      </c>
      <c r="D937" s="38">
        <v>0</v>
      </c>
      <c r="E937" s="38">
        <v>0</v>
      </c>
      <c r="F937" s="38">
        <v>0</v>
      </c>
      <c r="G937" s="88"/>
    </row>
    <row r="938" spans="1:7" x14ac:dyDescent="0.25">
      <c r="A938" s="73"/>
      <c r="B938" s="15" t="s">
        <v>2</v>
      </c>
      <c r="C938" s="38">
        <v>599</v>
      </c>
      <c r="D938" s="38">
        <v>0</v>
      </c>
      <c r="E938" s="38">
        <v>0</v>
      </c>
      <c r="F938" s="35">
        <v>0</v>
      </c>
      <c r="G938" s="88"/>
    </row>
    <row r="939" spans="1:7" x14ac:dyDescent="0.3">
      <c r="A939" s="73"/>
      <c r="B939" s="13" t="s">
        <v>111</v>
      </c>
      <c r="C939" s="38">
        <v>19300.2</v>
      </c>
      <c r="D939" s="38">
        <v>19300.2</v>
      </c>
      <c r="E939" s="38">
        <v>19300.2</v>
      </c>
      <c r="F939" s="38">
        <v>12293.2</v>
      </c>
      <c r="G939" s="88"/>
    </row>
    <row r="940" spans="1:7" x14ac:dyDescent="0.25">
      <c r="A940" s="73"/>
      <c r="B940" s="18" t="s">
        <v>97</v>
      </c>
      <c r="C940" s="38">
        <v>7007</v>
      </c>
      <c r="D940" s="38">
        <v>7007</v>
      </c>
      <c r="E940" s="38">
        <v>7007</v>
      </c>
      <c r="F940" s="38">
        <v>0</v>
      </c>
      <c r="G940" s="88"/>
    </row>
    <row r="941" spans="1:7" x14ac:dyDescent="0.3">
      <c r="A941" s="74"/>
      <c r="B941" s="13" t="s">
        <v>5</v>
      </c>
      <c r="C941" s="38">
        <v>0</v>
      </c>
      <c r="D941" s="38">
        <v>0</v>
      </c>
      <c r="E941" s="38">
        <v>0</v>
      </c>
      <c r="F941" s="38">
        <v>0</v>
      </c>
      <c r="G941" s="88"/>
    </row>
    <row r="942" spans="1:7" ht="62.4" x14ac:dyDescent="0.25">
      <c r="A942" s="51" t="s">
        <v>243</v>
      </c>
      <c r="B942" s="10" t="s">
        <v>47</v>
      </c>
      <c r="C942" s="47">
        <f>SUM(C943:C946)</f>
        <v>1754.8</v>
      </c>
      <c r="D942" s="47">
        <f>SUM(D943:D946)</f>
        <v>1754.8</v>
      </c>
      <c r="E942" s="47">
        <f>SUM(E943:E946)</f>
        <v>1754.8</v>
      </c>
      <c r="F942" s="47">
        <f>SUM(F943:F946)</f>
        <v>1754.8</v>
      </c>
      <c r="G942" s="96"/>
    </row>
    <row r="943" spans="1:7" ht="15.75" customHeight="1" x14ac:dyDescent="0.3">
      <c r="A943" s="92"/>
      <c r="B943" s="13" t="s">
        <v>4</v>
      </c>
      <c r="C943" s="38">
        <f>C948</f>
        <v>0</v>
      </c>
      <c r="D943" s="38">
        <f t="shared" ref="D943:F943" si="365">D948</f>
        <v>0</v>
      </c>
      <c r="E943" s="38">
        <f t="shared" si="365"/>
        <v>0</v>
      </c>
      <c r="F943" s="38">
        <f t="shared" si="365"/>
        <v>0</v>
      </c>
      <c r="G943" s="56"/>
    </row>
    <row r="944" spans="1:7" x14ac:dyDescent="0.3">
      <c r="A944" s="92"/>
      <c r="B944" s="13" t="s">
        <v>2</v>
      </c>
      <c r="C944" s="38">
        <f t="shared" ref="C944:F946" si="366">C949</f>
        <v>0</v>
      </c>
      <c r="D944" s="38">
        <f t="shared" si="366"/>
        <v>0</v>
      </c>
      <c r="E944" s="38">
        <f t="shared" si="366"/>
        <v>0</v>
      </c>
      <c r="F944" s="38">
        <f t="shared" si="366"/>
        <v>0</v>
      </c>
      <c r="G944" s="56"/>
    </row>
    <row r="945" spans="1:7" x14ac:dyDescent="0.3">
      <c r="A945" s="92"/>
      <c r="B945" s="13" t="s">
        <v>3</v>
      </c>
      <c r="C945" s="38">
        <f t="shared" si="366"/>
        <v>1754.8</v>
      </c>
      <c r="D945" s="38">
        <f t="shared" si="366"/>
        <v>1754.8</v>
      </c>
      <c r="E945" s="38">
        <f t="shared" si="366"/>
        <v>1754.8</v>
      </c>
      <c r="F945" s="38">
        <f t="shared" si="366"/>
        <v>1754.8</v>
      </c>
      <c r="G945" s="56"/>
    </row>
    <row r="946" spans="1:7" x14ac:dyDescent="0.3">
      <c r="A946" s="93"/>
      <c r="B946" s="13" t="s">
        <v>5</v>
      </c>
      <c r="C946" s="38">
        <f t="shared" si="366"/>
        <v>0</v>
      </c>
      <c r="D946" s="38">
        <f t="shared" si="366"/>
        <v>0</v>
      </c>
      <c r="E946" s="38">
        <f t="shared" si="366"/>
        <v>0</v>
      </c>
      <c r="F946" s="38">
        <f t="shared" si="366"/>
        <v>0</v>
      </c>
      <c r="G946" s="56"/>
    </row>
    <row r="947" spans="1:7" x14ac:dyDescent="0.3">
      <c r="A947" s="94"/>
      <c r="B947" s="11" t="s">
        <v>439</v>
      </c>
      <c r="C947" s="41">
        <f>C948+C949+C950+C951</f>
        <v>1754.8</v>
      </c>
      <c r="D947" s="41">
        <f>D948+D949+D950+D951</f>
        <v>1754.8</v>
      </c>
      <c r="E947" s="41">
        <f>E948+E949+E950+E951</f>
        <v>1754.8</v>
      </c>
      <c r="F947" s="41">
        <f>F948+F949+F950+F951</f>
        <v>1754.8</v>
      </c>
      <c r="G947" s="56"/>
    </row>
    <row r="948" spans="1:7" x14ac:dyDescent="0.3">
      <c r="A948" s="94"/>
      <c r="B948" s="13" t="s">
        <v>4</v>
      </c>
      <c r="C948" s="38">
        <f>C953+C958</f>
        <v>0</v>
      </c>
      <c r="D948" s="38">
        <f t="shared" ref="D948:F948" si="367">D953+D958</f>
        <v>0</v>
      </c>
      <c r="E948" s="38">
        <f t="shared" si="367"/>
        <v>0</v>
      </c>
      <c r="F948" s="38">
        <f t="shared" si="367"/>
        <v>0</v>
      </c>
      <c r="G948" s="56"/>
    </row>
    <row r="949" spans="1:7" x14ac:dyDescent="0.3">
      <c r="A949" s="94"/>
      <c r="B949" s="13" t="s">
        <v>2</v>
      </c>
      <c r="C949" s="38">
        <f>C954+C959</f>
        <v>0</v>
      </c>
      <c r="D949" s="38">
        <f t="shared" ref="D949:F950" si="368">D954+D959</f>
        <v>0</v>
      </c>
      <c r="E949" s="38">
        <f t="shared" si="368"/>
        <v>0</v>
      </c>
      <c r="F949" s="38">
        <f t="shared" si="368"/>
        <v>0</v>
      </c>
      <c r="G949" s="56"/>
    </row>
    <row r="950" spans="1:7" x14ac:dyDescent="0.3">
      <c r="A950" s="94"/>
      <c r="B950" s="13" t="s">
        <v>3</v>
      </c>
      <c r="C950" s="38">
        <f>C955+C960</f>
        <v>1754.8</v>
      </c>
      <c r="D950" s="38">
        <f t="shared" si="368"/>
        <v>1754.8</v>
      </c>
      <c r="E950" s="38">
        <f t="shared" si="368"/>
        <v>1754.8</v>
      </c>
      <c r="F950" s="38">
        <f t="shared" si="368"/>
        <v>1754.8</v>
      </c>
      <c r="G950" s="56"/>
    </row>
    <row r="951" spans="1:7" x14ac:dyDescent="0.3">
      <c r="A951" s="95"/>
      <c r="B951" s="13" t="s">
        <v>5</v>
      </c>
      <c r="C951" s="38">
        <f>C956+C961</f>
        <v>0</v>
      </c>
      <c r="D951" s="38">
        <f t="shared" ref="D951:F951" si="369">D956+D961</f>
        <v>0</v>
      </c>
      <c r="E951" s="38">
        <f t="shared" si="369"/>
        <v>0</v>
      </c>
      <c r="F951" s="38">
        <f t="shared" si="369"/>
        <v>0</v>
      </c>
      <c r="G951" s="57"/>
    </row>
    <row r="952" spans="1:7" ht="62.4" x14ac:dyDescent="0.25">
      <c r="A952" s="58" t="s">
        <v>244</v>
      </c>
      <c r="B952" s="14" t="s">
        <v>52</v>
      </c>
      <c r="C952" s="35">
        <f>SUM(C953:C956)</f>
        <v>43.7</v>
      </c>
      <c r="D952" s="35">
        <f>SUM(D953:D956)</f>
        <v>43.7</v>
      </c>
      <c r="E952" s="35">
        <f>SUM(E953:E956)</f>
        <v>43.7</v>
      </c>
      <c r="F952" s="35">
        <f>SUM(F953:F956)</f>
        <v>43.7</v>
      </c>
      <c r="G952" s="87" t="s">
        <v>251</v>
      </c>
    </row>
    <row r="953" spans="1:7" x14ac:dyDescent="0.3">
      <c r="A953" s="73"/>
      <c r="B953" s="13" t="s">
        <v>4</v>
      </c>
      <c r="C953" s="38">
        <v>0</v>
      </c>
      <c r="D953" s="38">
        <v>0</v>
      </c>
      <c r="E953" s="38">
        <v>0</v>
      </c>
      <c r="F953" s="38">
        <v>0</v>
      </c>
      <c r="G953" s="88"/>
    </row>
    <row r="954" spans="1:7" x14ac:dyDescent="0.25">
      <c r="A954" s="73"/>
      <c r="B954" s="15" t="s">
        <v>2</v>
      </c>
      <c r="C954" s="38">
        <v>0</v>
      </c>
      <c r="D954" s="38">
        <v>0</v>
      </c>
      <c r="E954" s="38">
        <v>0</v>
      </c>
      <c r="F954" s="38">
        <v>0</v>
      </c>
      <c r="G954" s="88"/>
    </row>
    <row r="955" spans="1:7" x14ac:dyDescent="0.3">
      <c r="A955" s="73"/>
      <c r="B955" s="13" t="s">
        <v>3</v>
      </c>
      <c r="C955" s="38">
        <v>43.7</v>
      </c>
      <c r="D955" s="38">
        <v>43.7</v>
      </c>
      <c r="E955" s="38">
        <v>43.7</v>
      </c>
      <c r="F955" s="38">
        <v>43.7</v>
      </c>
      <c r="G955" s="88"/>
    </row>
    <row r="956" spans="1:7" x14ac:dyDescent="0.3">
      <c r="A956" s="74"/>
      <c r="B956" s="13" t="s">
        <v>5</v>
      </c>
      <c r="C956" s="38">
        <v>0</v>
      </c>
      <c r="D956" s="38">
        <v>0</v>
      </c>
      <c r="E956" s="38">
        <v>0</v>
      </c>
      <c r="F956" s="38">
        <v>0</v>
      </c>
      <c r="G956" s="88"/>
    </row>
    <row r="957" spans="1:7" ht="46.8" x14ac:dyDescent="0.25">
      <c r="A957" s="58" t="s">
        <v>245</v>
      </c>
      <c r="B957" s="14" t="s">
        <v>53</v>
      </c>
      <c r="C957" s="35">
        <f>SUM(C958:C961)</f>
        <v>1711.1</v>
      </c>
      <c r="D957" s="35">
        <f>SUM(D958:D961)</f>
        <v>1711.1</v>
      </c>
      <c r="E957" s="35">
        <f>SUM(E958:E961)</f>
        <v>1711.1</v>
      </c>
      <c r="F957" s="35">
        <f>SUM(F958:F961)</f>
        <v>1711.1</v>
      </c>
      <c r="G957" s="87" t="s">
        <v>393</v>
      </c>
    </row>
    <row r="958" spans="1:7" x14ac:dyDescent="0.3">
      <c r="A958" s="73"/>
      <c r="B958" s="13" t="s">
        <v>4</v>
      </c>
      <c r="C958" s="38">
        <v>0</v>
      </c>
      <c r="D958" s="38">
        <v>0</v>
      </c>
      <c r="E958" s="38">
        <v>0</v>
      </c>
      <c r="F958" s="38">
        <v>0</v>
      </c>
      <c r="G958" s="88"/>
    </row>
    <row r="959" spans="1:7" x14ac:dyDescent="0.25">
      <c r="A959" s="73"/>
      <c r="B959" s="15" t="s">
        <v>2</v>
      </c>
      <c r="C959" s="38">
        <v>0</v>
      </c>
      <c r="D959" s="38">
        <v>0</v>
      </c>
      <c r="E959" s="38">
        <v>0</v>
      </c>
      <c r="F959" s="38">
        <v>0</v>
      </c>
      <c r="G959" s="88"/>
    </row>
    <row r="960" spans="1:7" x14ac:dyDescent="0.3">
      <c r="A960" s="73"/>
      <c r="B960" s="13" t="s">
        <v>3</v>
      </c>
      <c r="C960" s="38">
        <v>1711.1</v>
      </c>
      <c r="D960" s="38">
        <v>1711.1</v>
      </c>
      <c r="E960" s="38">
        <v>1711.1</v>
      </c>
      <c r="F960" s="38">
        <v>1711.1</v>
      </c>
      <c r="G960" s="88"/>
    </row>
    <row r="961" spans="1:7" x14ac:dyDescent="0.3">
      <c r="A961" s="74"/>
      <c r="B961" s="13" t="s">
        <v>5</v>
      </c>
      <c r="C961" s="38">
        <v>0</v>
      </c>
      <c r="D961" s="38">
        <v>0</v>
      </c>
      <c r="E961" s="38">
        <v>0</v>
      </c>
      <c r="F961" s="38">
        <v>0</v>
      </c>
      <c r="G961" s="88"/>
    </row>
    <row r="962" spans="1:7" ht="51" customHeight="1" x14ac:dyDescent="0.25">
      <c r="A962" s="51" t="s">
        <v>246</v>
      </c>
      <c r="B962" s="10" t="s">
        <v>48</v>
      </c>
      <c r="C962" s="47">
        <f>C963+C964+C965+C967</f>
        <v>3233.9</v>
      </c>
      <c r="D962" s="47">
        <f t="shared" ref="D962:F962" si="370">D963+D964+D965+D967</f>
        <v>3233.9</v>
      </c>
      <c r="E962" s="47">
        <f t="shared" ref="E962" si="371">E963+E964+E965+E967</f>
        <v>3233.9</v>
      </c>
      <c r="F962" s="47">
        <f t="shared" si="370"/>
        <v>2212.8000000000002</v>
      </c>
      <c r="G962" s="96"/>
    </row>
    <row r="963" spans="1:7" x14ac:dyDescent="0.3">
      <c r="A963" s="92"/>
      <c r="B963" s="13" t="s">
        <v>4</v>
      </c>
      <c r="C963" s="38">
        <f>C969</f>
        <v>0</v>
      </c>
      <c r="D963" s="38">
        <f t="shared" ref="D963:F963" si="372">D969</f>
        <v>0</v>
      </c>
      <c r="E963" s="38">
        <f t="shared" si="372"/>
        <v>0</v>
      </c>
      <c r="F963" s="38">
        <f t="shared" si="372"/>
        <v>0</v>
      </c>
      <c r="G963" s="56"/>
    </row>
    <row r="964" spans="1:7" x14ac:dyDescent="0.3">
      <c r="A964" s="92"/>
      <c r="B964" s="13" t="s">
        <v>2</v>
      </c>
      <c r="C964" s="38">
        <f t="shared" ref="C964:F967" si="373">C970</f>
        <v>0</v>
      </c>
      <c r="D964" s="38">
        <f t="shared" si="373"/>
        <v>0</v>
      </c>
      <c r="E964" s="38">
        <f t="shared" si="373"/>
        <v>0</v>
      </c>
      <c r="F964" s="38">
        <f t="shared" si="373"/>
        <v>0</v>
      </c>
      <c r="G964" s="56"/>
    </row>
    <row r="965" spans="1:7" ht="15.75" customHeight="1" x14ac:dyDescent="0.3">
      <c r="A965" s="92"/>
      <c r="B965" s="13" t="s">
        <v>111</v>
      </c>
      <c r="C965" s="38">
        <f t="shared" si="373"/>
        <v>3233.9</v>
      </c>
      <c r="D965" s="38">
        <f t="shared" si="373"/>
        <v>3233.9</v>
      </c>
      <c r="E965" s="38">
        <f t="shared" si="373"/>
        <v>3233.9</v>
      </c>
      <c r="F965" s="38">
        <f t="shared" si="373"/>
        <v>2212.8000000000002</v>
      </c>
      <c r="G965" s="56"/>
    </row>
    <row r="966" spans="1:7" ht="15.75" customHeight="1" x14ac:dyDescent="0.25">
      <c r="A966" s="92"/>
      <c r="B966" s="18" t="s">
        <v>97</v>
      </c>
      <c r="C966" s="38">
        <f t="shared" si="373"/>
        <v>1021.1</v>
      </c>
      <c r="D966" s="38">
        <f t="shared" si="373"/>
        <v>1021.1</v>
      </c>
      <c r="E966" s="38">
        <f t="shared" si="373"/>
        <v>1021.1</v>
      </c>
      <c r="F966" s="38">
        <f t="shared" si="373"/>
        <v>0</v>
      </c>
      <c r="G966" s="56"/>
    </row>
    <row r="967" spans="1:7" ht="15.75" customHeight="1" x14ac:dyDescent="0.3">
      <c r="A967" s="93"/>
      <c r="B967" s="13" t="s">
        <v>5</v>
      </c>
      <c r="C967" s="38">
        <f t="shared" si="373"/>
        <v>0</v>
      </c>
      <c r="D967" s="38">
        <f t="shared" si="373"/>
        <v>0</v>
      </c>
      <c r="E967" s="38">
        <f t="shared" si="373"/>
        <v>0</v>
      </c>
      <c r="F967" s="38">
        <f t="shared" si="373"/>
        <v>0</v>
      </c>
      <c r="G967" s="56"/>
    </row>
    <row r="968" spans="1:7" ht="15.75" customHeight="1" x14ac:dyDescent="0.3">
      <c r="A968" s="94"/>
      <c r="B968" s="11" t="s">
        <v>439</v>
      </c>
      <c r="C968" s="41">
        <f>C969+C970+C971+C973</f>
        <v>3233.9</v>
      </c>
      <c r="D968" s="41">
        <f t="shared" ref="D968:F968" si="374">D969+D970+D971+D973</f>
        <v>3233.9</v>
      </c>
      <c r="E968" s="41">
        <f t="shared" si="374"/>
        <v>3233.9</v>
      </c>
      <c r="F968" s="41">
        <f t="shared" si="374"/>
        <v>2212.8000000000002</v>
      </c>
      <c r="G968" s="56"/>
    </row>
    <row r="969" spans="1:7" ht="15.75" customHeight="1" x14ac:dyDescent="0.3">
      <c r="A969" s="94"/>
      <c r="B969" s="13" t="s">
        <v>4</v>
      </c>
      <c r="C969" s="38">
        <f>C975+C981</f>
        <v>0</v>
      </c>
      <c r="D969" s="38">
        <f t="shared" ref="D969:F969" si="375">D975+D981</f>
        <v>0</v>
      </c>
      <c r="E969" s="38">
        <f t="shared" si="375"/>
        <v>0</v>
      </c>
      <c r="F969" s="38">
        <f t="shared" si="375"/>
        <v>0</v>
      </c>
      <c r="G969" s="56"/>
    </row>
    <row r="970" spans="1:7" ht="15.75" customHeight="1" x14ac:dyDescent="0.3">
      <c r="A970" s="94"/>
      <c r="B970" s="13" t="s">
        <v>2</v>
      </c>
      <c r="C970" s="38">
        <f t="shared" ref="C970:F972" si="376">C976+C982</f>
        <v>0</v>
      </c>
      <c r="D970" s="38">
        <f t="shared" si="376"/>
        <v>0</v>
      </c>
      <c r="E970" s="38">
        <f t="shared" si="376"/>
        <v>0</v>
      </c>
      <c r="F970" s="38">
        <f t="shared" si="376"/>
        <v>0</v>
      </c>
      <c r="G970" s="56"/>
    </row>
    <row r="971" spans="1:7" ht="15.75" customHeight="1" x14ac:dyDescent="0.3">
      <c r="A971" s="94"/>
      <c r="B971" s="13" t="s">
        <v>111</v>
      </c>
      <c r="C971" s="38">
        <f t="shared" si="376"/>
        <v>3233.9</v>
      </c>
      <c r="D971" s="38">
        <f t="shared" si="376"/>
        <v>3233.9</v>
      </c>
      <c r="E971" s="38">
        <f t="shared" si="376"/>
        <v>3233.9</v>
      </c>
      <c r="F971" s="38">
        <f t="shared" si="376"/>
        <v>2212.8000000000002</v>
      </c>
      <c r="G971" s="56"/>
    </row>
    <row r="972" spans="1:7" ht="15.75" customHeight="1" x14ac:dyDescent="0.25">
      <c r="A972" s="94"/>
      <c r="B972" s="18" t="s">
        <v>97</v>
      </c>
      <c r="C972" s="38">
        <f t="shared" si="376"/>
        <v>1021.1</v>
      </c>
      <c r="D972" s="38">
        <f t="shared" si="376"/>
        <v>1021.1</v>
      </c>
      <c r="E972" s="38">
        <f t="shared" si="376"/>
        <v>1021.1</v>
      </c>
      <c r="F972" s="38">
        <f t="shared" si="376"/>
        <v>0</v>
      </c>
      <c r="G972" s="56"/>
    </row>
    <row r="973" spans="1:7" ht="15.75" customHeight="1" x14ac:dyDescent="0.3">
      <c r="A973" s="95"/>
      <c r="B973" s="13" t="s">
        <v>5</v>
      </c>
      <c r="C973" s="38">
        <f>C979+C984</f>
        <v>0</v>
      </c>
      <c r="D973" s="38">
        <f t="shared" ref="D973:F973" si="377">D979+D984</f>
        <v>0</v>
      </c>
      <c r="E973" s="38">
        <f t="shared" si="377"/>
        <v>0</v>
      </c>
      <c r="F973" s="38">
        <f t="shared" si="377"/>
        <v>0</v>
      </c>
      <c r="G973" s="57"/>
    </row>
    <row r="974" spans="1:7" x14ac:dyDescent="0.25">
      <c r="A974" s="58" t="s">
        <v>247</v>
      </c>
      <c r="B974" s="14" t="s">
        <v>54</v>
      </c>
      <c r="C974" s="35">
        <f>SUM(C975:C979)</f>
        <v>4178.1000000000004</v>
      </c>
      <c r="D974" s="35">
        <f>SUM(D975:D979)</f>
        <v>4178.1000000000004</v>
      </c>
      <c r="E974" s="35">
        <f>SUM(E975:E979)</f>
        <v>4178.1000000000004</v>
      </c>
      <c r="F974" s="35">
        <f>SUM(F975:F979)</f>
        <v>2135.9</v>
      </c>
      <c r="G974" s="87" t="s">
        <v>333</v>
      </c>
    </row>
    <row r="975" spans="1:7" x14ac:dyDescent="0.3">
      <c r="A975" s="73"/>
      <c r="B975" s="13" t="s">
        <v>4</v>
      </c>
      <c r="C975" s="38">
        <v>0</v>
      </c>
      <c r="D975" s="38">
        <v>0</v>
      </c>
      <c r="E975" s="38">
        <v>0</v>
      </c>
      <c r="F975" s="38">
        <v>0</v>
      </c>
      <c r="G975" s="88"/>
    </row>
    <row r="976" spans="1:7" x14ac:dyDescent="0.3">
      <c r="A976" s="73"/>
      <c r="B976" s="13" t="s">
        <v>2</v>
      </c>
      <c r="C976" s="38">
        <v>0</v>
      </c>
      <c r="D976" s="38">
        <v>0</v>
      </c>
      <c r="E976" s="38">
        <v>0</v>
      </c>
      <c r="F976" s="38">
        <v>0</v>
      </c>
      <c r="G976" s="88"/>
    </row>
    <row r="977" spans="1:7" x14ac:dyDescent="0.3">
      <c r="A977" s="73"/>
      <c r="B977" s="13" t="s">
        <v>111</v>
      </c>
      <c r="C977" s="38">
        <v>3157</v>
      </c>
      <c r="D977" s="38">
        <v>3157</v>
      </c>
      <c r="E977" s="38">
        <v>3157</v>
      </c>
      <c r="F977" s="38">
        <v>2135.9</v>
      </c>
      <c r="G977" s="88"/>
    </row>
    <row r="978" spans="1:7" x14ac:dyDescent="0.25">
      <c r="A978" s="73"/>
      <c r="B978" s="18" t="s">
        <v>97</v>
      </c>
      <c r="C978" s="38">
        <v>1021.1</v>
      </c>
      <c r="D978" s="38">
        <v>1021.1</v>
      </c>
      <c r="E978" s="38">
        <v>1021.1</v>
      </c>
      <c r="F978" s="38">
        <v>0</v>
      </c>
      <c r="G978" s="88"/>
    </row>
    <row r="979" spans="1:7" ht="15.75" customHeight="1" x14ac:dyDescent="0.3">
      <c r="A979" s="74"/>
      <c r="B979" s="13" t="s">
        <v>5</v>
      </c>
      <c r="C979" s="38">
        <v>0</v>
      </c>
      <c r="D979" s="38">
        <v>0</v>
      </c>
      <c r="E979" s="38">
        <v>0</v>
      </c>
      <c r="F979" s="38">
        <v>0</v>
      </c>
      <c r="G979" s="88"/>
    </row>
    <row r="980" spans="1:7" ht="31.2" x14ac:dyDescent="0.25">
      <c r="A980" s="58" t="s">
        <v>248</v>
      </c>
      <c r="B980" s="18" t="s">
        <v>55</v>
      </c>
      <c r="C980" s="35">
        <f>SUM(C981:C984)</f>
        <v>76.900000000000006</v>
      </c>
      <c r="D980" s="35">
        <f>SUM(D981:D984)</f>
        <v>76.900000000000006</v>
      </c>
      <c r="E980" s="35">
        <f>SUM(E981:E984)</f>
        <v>76.900000000000006</v>
      </c>
      <c r="F980" s="35">
        <f>SUM(F981:F984)</f>
        <v>76.900000000000006</v>
      </c>
      <c r="G980" s="87" t="s">
        <v>340</v>
      </c>
    </row>
    <row r="981" spans="1:7" ht="15.75" customHeight="1" x14ac:dyDescent="0.3">
      <c r="A981" s="73"/>
      <c r="B981" s="13" t="s">
        <v>4</v>
      </c>
      <c r="C981" s="38">
        <v>0</v>
      </c>
      <c r="D981" s="38">
        <v>0</v>
      </c>
      <c r="E981" s="38">
        <v>0</v>
      </c>
      <c r="F981" s="38">
        <v>0</v>
      </c>
      <c r="G981" s="87"/>
    </row>
    <row r="982" spans="1:7" x14ac:dyDescent="0.3">
      <c r="A982" s="73"/>
      <c r="B982" s="13" t="s">
        <v>2</v>
      </c>
      <c r="C982" s="38">
        <v>0</v>
      </c>
      <c r="D982" s="38">
        <v>0</v>
      </c>
      <c r="E982" s="38">
        <v>0</v>
      </c>
      <c r="F982" s="38">
        <v>0</v>
      </c>
      <c r="G982" s="87"/>
    </row>
    <row r="983" spans="1:7" x14ac:dyDescent="0.3">
      <c r="A983" s="73"/>
      <c r="B983" s="13" t="s">
        <v>3</v>
      </c>
      <c r="C983" s="38">
        <v>76.900000000000006</v>
      </c>
      <c r="D983" s="38">
        <v>76.900000000000006</v>
      </c>
      <c r="E983" s="38">
        <v>76.900000000000006</v>
      </c>
      <c r="F983" s="38">
        <v>76.900000000000006</v>
      </c>
      <c r="G983" s="87"/>
    </row>
    <row r="984" spans="1:7" x14ac:dyDescent="0.3">
      <c r="A984" s="74"/>
      <c r="B984" s="13" t="s">
        <v>5</v>
      </c>
      <c r="C984" s="38">
        <v>0</v>
      </c>
      <c r="D984" s="38">
        <v>0</v>
      </c>
      <c r="E984" s="38">
        <v>0</v>
      </c>
      <c r="F984" s="38">
        <v>0</v>
      </c>
      <c r="G984" s="87"/>
    </row>
    <row r="985" spans="1:7" ht="62.4" x14ac:dyDescent="0.25">
      <c r="A985" s="51" t="s">
        <v>249</v>
      </c>
      <c r="B985" s="10" t="s">
        <v>49</v>
      </c>
      <c r="C985" s="47">
        <f>C986+C987+C989+C990</f>
        <v>268961.59999999998</v>
      </c>
      <c r="D985" s="47">
        <f>D986+D987+D989+D990</f>
        <v>268961</v>
      </c>
      <c r="E985" s="47">
        <f>E986+E987+E989+E990</f>
        <v>268961</v>
      </c>
      <c r="F985" s="47">
        <f>F986+F987+F989+F990</f>
        <v>259803</v>
      </c>
      <c r="G985" s="96"/>
    </row>
    <row r="986" spans="1:7" x14ac:dyDescent="0.3">
      <c r="A986" s="92"/>
      <c r="B986" s="13" t="s">
        <v>4</v>
      </c>
      <c r="C986" s="38">
        <f>C992</f>
        <v>0</v>
      </c>
      <c r="D986" s="38">
        <f t="shared" ref="D986:F986" si="378">D992</f>
        <v>0</v>
      </c>
      <c r="E986" s="38">
        <f t="shared" si="378"/>
        <v>0</v>
      </c>
      <c r="F986" s="38">
        <f t="shared" si="378"/>
        <v>0</v>
      </c>
      <c r="G986" s="56"/>
    </row>
    <row r="987" spans="1:7" x14ac:dyDescent="0.25">
      <c r="A987" s="92"/>
      <c r="B987" s="15" t="s">
        <v>60</v>
      </c>
      <c r="C987" s="38">
        <f t="shared" ref="C987:F990" si="379">C993</f>
        <v>255000</v>
      </c>
      <c r="D987" s="38">
        <f t="shared" si="379"/>
        <v>255000</v>
      </c>
      <c r="E987" s="38">
        <f t="shared" si="379"/>
        <v>255000</v>
      </c>
      <c r="F987" s="38">
        <f t="shared" si="379"/>
        <v>245842</v>
      </c>
      <c r="G987" s="56"/>
    </row>
    <row r="988" spans="1:7" x14ac:dyDescent="0.25">
      <c r="A988" s="92"/>
      <c r="B988" s="18" t="s">
        <v>97</v>
      </c>
      <c r="C988" s="38">
        <f t="shared" si="379"/>
        <v>9158</v>
      </c>
      <c r="D988" s="38">
        <f t="shared" si="379"/>
        <v>9158</v>
      </c>
      <c r="E988" s="38">
        <f t="shared" si="379"/>
        <v>9158</v>
      </c>
      <c r="F988" s="38">
        <f t="shared" si="379"/>
        <v>0</v>
      </c>
      <c r="G988" s="56"/>
    </row>
    <row r="989" spans="1:7" x14ac:dyDescent="0.3">
      <c r="A989" s="92"/>
      <c r="B989" s="13" t="s">
        <v>3</v>
      </c>
      <c r="C989" s="38">
        <f t="shared" si="379"/>
        <v>13961.6</v>
      </c>
      <c r="D989" s="38">
        <f t="shared" si="379"/>
        <v>13961</v>
      </c>
      <c r="E989" s="38">
        <f t="shared" si="379"/>
        <v>13961</v>
      </c>
      <c r="F989" s="38">
        <f t="shared" si="379"/>
        <v>13961</v>
      </c>
      <c r="G989" s="56"/>
    </row>
    <row r="990" spans="1:7" x14ac:dyDescent="0.3">
      <c r="A990" s="93"/>
      <c r="B990" s="13" t="s">
        <v>5</v>
      </c>
      <c r="C990" s="38">
        <f t="shared" si="379"/>
        <v>0</v>
      </c>
      <c r="D990" s="38">
        <f t="shared" si="379"/>
        <v>0</v>
      </c>
      <c r="E990" s="38">
        <f t="shared" si="379"/>
        <v>0</v>
      </c>
      <c r="F990" s="38">
        <f t="shared" si="379"/>
        <v>0</v>
      </c>
      <c r="G990" s="56"/>
    </row>
    <row r="991" spans="1:7" ht="31.2" x14ac:dyDescent="0.3">
      <c r="A991" s="94"/>
      <c r="B991" s="11" t="s">
        <v>438</v>
      </c>
      <c r="C991" s="41">
        <f>C992+C993+C995+C996</f>
        <v>268961.59999999998</v>
      </c>
      <c r="D991" s="41">
        <f t="shared" ref="D991:F991" si="380">D992+D993+D995+D996</f>
        <v>268961</v>
      </c>
      <c r="E991" s="41">
        <f t="shared" si="380"/>
        <v>268961</v>
      </c>
      <c r="F991" s="41">
        <f t="shared" si="380"/>
        <v>259803</v>
      </c>
      <c r="G991" s="56"/>
    </row>
    <row r="992" spans="1:7" x14ac:dyDescent="0.3">
      <c r="A992" s="94"/>
      <c r="B992" s="13" t="s">
        <v>4</v>
      </c>
      <c r="C992" s="38">
        <f>C998+C1004</f>
        <v>0</v>
      </c>
      <c r="D992" s="38">
        <f t="shared" ref="D992:F992" si="381">D998+D1004</f>
        <v>0</v>
      </c>
      <c r="E992" s="38">
        <f t="shared" si="381"/>
        <v>0</v>
      </c>
      <c r="F992" s="38">
        <f t="shared" si="381"/>
        <v>0</v>
      </c>
      <c r="G992" s="56"/>
    </row>
    <row r="993" spans="1:7" x14ac:dyDescent="0.25">
      <c r="A993" s="94"/>
      <c r="B993" s="15" t="s">
        <v>60</v>
      </c>
      <c r="C993" s="38">
        <f>C999+C1005</f>
        <v>255000</v>
      </c>
      <c r="D993" s="38">
        <f t="shared" ref="D993:F993" si="382">D999+D1005</f>
        <v>255000</v>
      </c>
      <c r="E993" s="38">
        <f t="shared" si="382"/>
        <v>255000</v>
      </c>
      <c r="F993" s="38">
        <f t="shared" si="382"/>
        <v>245842</v>
      </c>
      <c r="G993" s="56"/>
    </row>
    <row r="994" spans="1:7" x14ac:dyDescent="0.25">
      <c r="A994" s="94"/>
      <c r="B994" s="18" t="s">
        <v>97</v>
      </c>
      <c r="C994" s="38">
        <f>C1000</f>
        <v>9158</v>
      </c>
      <c r="D994" s="38">
        <f t="shared" ref="D994:F994" si="383">D1000</f>
        <v>9158</v>
      </c>
      <c r="E994" s="38">
        <f t="shared" si="383"/>
        <v>9158</v>
      </c>
      <c r="F994" s="38">
        <f t="shared" si="383"/>
        <v>0</v>
      </c>
      <c r="G994" s="56"/>
    </row>
    <row r="995" spans="1:7" x14ac:dyDescent="0.3">
      <c r="A995" s="94"/>
      <c r="B995" s="13" t="s">
        <v>3</v>
      </c>
      <c r="C995" s="38">
        <f>C1001+C1006</f>
        <v>13961.6</v>
      </c>
      <c r="D995" s="38">
        <f t="shared" ref="D995:F995" si="384">D1001+D1006</f>
        <v>13961</v>
      </c>
      <c r="E995" s="38">
        <f t="shared" si="384"/>
        <v>13961</v>
      </c>
      <c r="F995" s="38">
        <f t="shared" si="384"/>
        <v>13961</v>
      </c>
      <c r="G995" s="56"/>
    </row>
    <row r="996" spans="1:7" x14ac:dyDescent="0.3">
      <c r="A996" s="95"/>
      <c r="B996" s="13" t="s">
        <v>5</v>
      </c>
      <c r="C996" s="38">
        <f>C1002+C1007</f>
        <v>0</v>
      </c>
      <c r="D996" s="38">
        <f t="shared" ref="D996:F996" si="385">D1002+D1007</f>
        <v>0</v>
      </c>
      <c r="E996" s="38">
        <f t="shared" si="385"/>
        <v>0</v>
      </c>
      <c r="F996" s="38">
        <f t="shared" si="385"/>
        <v>0</v>
      </c>
      <c r="G996" s="57"/>
    </row>
    <row r="997" spans="1:7" ht="48.75" customHeight="1" x14ac:dyDescent="0.25">
      <c r="A997" s="58" t="s">
        <v>250</v>
      </c>
      <c r="B997" s="14" t="s">
        <v>59</v>
      </c>
      <c r="C997" s="35">
        <f>C998+C999+C1001+C1002</f>
        <v>255323.6</v>
      </c>
      <c r="D997" s="35">
        <f t="shared" ref="D997:F997" si="386">D998+D999+D1001+D1002</f>
        <v>255323.6</v>
      </c>
      <c r="E997" s="35">
        <f t="shared" ref="E997" si="387">E998+E999+E1001+E1002</f>
        <v>255323.6</v>
      </c>
      <c r="F997" s="35">
        <f t="shared" si="386"/>
        <v>246165.6</v>
      </c>
      <c r="G997" s="87" t="s">
        <v>394</v>
      </c>
    </row>
    <row r="998" spans="1:7" x14ac:dyDescent="0.3">
      <c r="A998" s="73"/>
      <c r="B998" s="13" t="s">
        <v>4</v>
      </c>
      <c r="C998" s="38">
        <v>0</v>
      </c>
      <c r="D998" s="38">
        <v>0</v>
      </c>
      <c r="E998" s="38">
        <v>0</v>
      </c>
      <c r="F998" s="38">
        <v>0</v>
      </c>
      <c r="G998" s="88"/>
    </row>
    <row r="999" spans="1:7" x14ac:dyDescent="0.25">
      <c r="A999" s="73"/>
      <c r="B999" s="15" t="s">
        <v>60</v>
      </c>
      <c r="C999" s="38">
        <v>255000</v>
      </c>
      <c r="D999" s="38">
        <v>255000</v>
      </c>
      <c r="E999" s="38">
        <v>255000</v>
      </c>
      <c r="F999" s="38">
        <v>245842</v>
      </c>
      <c r="G999" s="88"/>
    </row>
    <row r="1000" spans="1:7" x14ac:dyDescent="0.25">
      <c r="A1000" s="73"/>
      <c r="B1000" s="18" t="s">
        <v>97</v>
      </c>
      <c r="C1000" s="38">
        <v>9158</v>
      </c>
      <c r="D1000" s="38">
        <v>9158</v>
      </c>
      <c r="E1000" s="38">
        <v>9158</v>
      </c>
      <c r="F1000" s="38">
        <v>0</v>
      </c>
      <c r="G1000" s="88"/>
    </row>
    <row r="1001" spans="1:7" x14ac:dyDescent="0.3">
      <c r="A1001" s="73"/>
      <c r="B1001" s="13" t="s">
        <v>3</v>
      </c>
      <c r="C1001" s="38">
        <v>323.60000000000002</v>
      </c>
      <c r="D1001" s="38">
        <v>323.60000000000002</v>
      </c>
      <c r="E1001" s="38">
        <v>323.60000000000002</v>
      </c>
      <c r="F1001" s="38">
        <v>323.60000000000002</v>
      </c>
      <c r="G1001" s="88"/>
    </row>
    <row r="1002" spans="1:7" x14ac:dyDescent="0.3">
      <c r="A1002" s="74"/>
      <c r="B1002" s="13" t="s">
        <v>5</v>
      </c>
      <c r="C1002" s="38">
        <v>0</v>
      </c>
      <c r="D1002" s="38">
        <v>0</v>
      </c>
      <c r="E1002" s="38">
        <v>0</v>
      </c>
      <c r="F1002" s="38">
        <v>0</v>
      </c>
      <c r="G1002" s="88"/>
    </row>
    <row r="1003" spans="1:7" ht="46.8" x14ac:dyDescent="0.25">
      <c r="A1003" s="58" t="s">
        <v>252</v>
      </c>
      <c r="B1003" s="18" t="s">
        <v>61</v>
      </c>
      <c r="C1003" s="35">
        <f>SUM(C1004:C1007)</f>
        <v>13638</v>
      </c>
      <c r="D1003" s="35">
        <f>SUM(D1004:D1007)</f>
        <v>13637.4</v>
      </c>
      <c r="E1003" s="35">
        <f>SUM(E1004:E1007)</f>
        <v>13637.4</v>
      </c>
      <c r="F1003" s="35">
        <f>SUM(F1004:F1007)</f>
        <v>13637.4</v>
      </c>
      <c r="G1003" s="87" t="s">
        <v>341</v>
      </c>
    </row>
    <row r="1004" spans="1:7" x14ac:dyDescent="0.3">
      <c r="A1004" s="73"/>
      <c r="B1004" s="13" t="s">
        <v>4</v>
      </c>
      <c r="C1004" s="38">
        <v>0</v>
      </c>
      <c r="D1004" s="38">
        <v>0</v>
      </c>
      <c r="E1004" s="38">
        <v>0</v>
      </c>
      <c r="F1004" s="38">
        <v>0</v>
      </c>
      <c r="G1004" s="88"/>
    </row>
    <row r="1005" spans="1:7" x14ac:dyDescent="0.3">
      <c r="A1005" s="73"/>
      <c r="B1005" s="13" t="s">
        <v>2</v>
      </c>
      <c r="C1005" s="38">
        <v>0</v>
      </c>
      <c r="D1005" s="38">
        <v>0</v>
      </c>
      <c r="E1005" s="38">
        <v>0</v>
      </c>
      <c r="F1005" s="38">
        <v>0</v>
      </c>
      <c r="G1005" s="88"/>
    </row>
    <row r="1006" spans="1:7" x14ac:dyDescent="0.3">
      <c r="A1006" s="73"/>
      <c r="B1006" s="13" t="s">
        <v>3</v>
      </c>
      <c r="C1006" s="38">
        <v>13638</v>
      </c>
      <c r="D1006" s="38">
        <v>13637.4</v>
      </c>
      <c r="E1006" s="38">
        <v>13637.4</v>
      </c>
      <c r="F1006" s="38">
        <v>13637.4</v>
      </c>
      <c r="G1006" s="88"/>
    </row>
    <row r="1007" spans="1:7" x14ac:dyDescent="0.3">
      <c r="A1007" s="74"/>
      <c r="B1007" s="13" t="s">
        <v>5</v>
      </c>
      <c r="C1007" s="38">
        <v>0</v>
      </c>
      <c r="D1007" s="38">
        <v>0</v>
      </c>
      <c r="E1007" s="38">
        <v>0</v>
      </c>
      <c r="F1007" s="38">
        <v>0</v>
      </c>
      <c r="G1007" s="88"/>
    </row>
    <row r="1008" spans="1:7" s="2" customFormat="1" ht="79.5" customHeight="1" x14ac:dyDescent="0.25">
      <c r="A1008" s="51" t="s">
        <v>253</v>
      </c>
      <c r="B1008" s="10" t="s">
        <v>50</v>
      </c>
      <c r="C1008" s="47">
        <f>C1009+C1010+C1011+C1013</f>
        <v>46344.800000000003</v>
      </c>
      <c r="D1008" s="47">
        <f t="shared" ref="D1008:F1008" si="388">D1009+D1010+D1011+D1013</f>
        <v>46326.8</v>
      </c>
      <c r="E1008" s="47">
        <f t="shared" ref="E1008" si="389">E1009+E1010+E1011+E1013</f>
        <v>46326.8</v>
      </c>
      <c r="F1008" s="47">
        <f t="shared" si="388"/>
        <v>45683.9</v>
      </c>
      <c r="G1008" s="96"/>
    </row>
    <row r="1009" spans="1:7" s="2" customFormat="1" x14ac:dyDescent="0.3">
      <c r="A1009" s="92"/>
      <c r="B1009" s="13" t="s">
        <v>4</v>
      </c>
      <c r="C1009" s="38">
        <f>C1015</f>
        <v>0</v>
      </c>
      <c r="D1009" s="38">
        <f t="shared" ref="D1009:F1009" si="390">D1015</f>
        <v>0</v>
      </c>
      <c r="E1009" s="38">
        <f t="shared" si="390"/>
        <v>0</v>
      </c>
      <c r="F1009" s="38">
        <f t="shared" si="390"/>
        <v>0</v>
      </c>
      <c r="G1009" s="56"/>
    </row>
    <row r="1010" spans="1:7" s="2" customFormat="1" x14ac:dyDescent="0.3">
      <c r="A1010" s="92"/>
      <c r="B1010" s="13" t="s">
        <v>2</v>
      </c>
      <c r="C1010" s="38">
        <f t="shared" ref="C1010:F1013" si="391">C1016</f>
        <v>0</v>
      </c>
      <c r="D1010" s="38">
        <f t="shared" si="391"/>
        <v>0</v>
      </c>
      <c r="E1010" s="38">
        <f t="shared" si="391"/>
        <v>0</v>
      </c>
      <c r="F1010" s="38">
        <f t="shared" si="391"/>
        <v>0</v>
      </c>
      <c r="G1010" s="56"/>
    </row>
    <row r="1011" spans="1:7" s="2" customFormat="1" x14ac:dyDescent="0.3">
      <c r="A1011" s="92"/>
      <c r="B1011" s="13" t="s">
        <v>111</v>
      </c>
      <c r="C1011" s="38">
        <f t="shared" si="391"/>
        <v>46344.800000000003</v>
      </c>
      <c r="D1011" s="38">
        <f t="shared" si="391"/>
        <v>46326.8</v>
      </c>
      <c r="E1011" s="38">
        <f t="shared" si="391"/>
        <v>46326.8</v>
      </c>
      <c r="F1011" s="38">
        <f t="shared" si="391"/>
        <v>45683.9</v>
      </c>
      <c r="G1011" s="56"/>
    </row>
    <row r="1012" spans="1:7" s="2" customFormat="1" x14ac:dyDescent="0.25">
      <c r="A1012" s="92"/>
      <c r="B1012" s="18" t="s">
        <v>97</v>
      </c>
      <c r="C1012" s="38">
        <f t="shared" si="391"/>
        <v>642.9</v>
      </c>
      <c r="D1012" s="38">
        <f t="shared" si="391"/>
        <v>642.9</v>
      </c>
      <c r="E1012" s="38">
        <f t="shared" si="391"/>
        <v>642.9</v>
      </c>
      <c r="F1012" s="38">
        <f t="shared" si="391"/>
        <v>0</v>
      </c>
      <c r="G1012" s="56"/>
    </row>
    <row r="1013" spans="1:7" s="2" customFormat="1" x14ac:dyDescent="0.3">
      <c r="A1013" s="93"/>
      <c r="B1013" s="13" t="s">
        <v>5</v>
      </c>
      <c r="C1013" s="38">
        <f t="shared" si="391"/>
        <v>0</v>
      </c>
      <c r="D1013" s="38">
        <f t="shared" si="391"/>
        <v>0</v>
      </c>
      <c r="E1013" s="38">
        <f t="shared" si="391"/>
        <v>0</v>
      </c>
      <c r="F1013" s="38">
        <f t="shared" si="391"/>
        <v>0</v>
      </c>
      <c r="G1013" s="56"/>
    </row>
    <row r="1014" spans="1:7" s="2" customFormat="1" x14ac:dyDescent="0.3">
      <c r="A1014" s="94"/>
      <c r="B1014" s="11" t="s">
        <v>439</v>
      </c>
      <c r="C1014" s="41">
        <f>C1015+C1016+C1017+C1019</f>
        <v>46344.800000000003</v>
      </c>
      <c r="D1014" s="41">
        <f t="shared" ref="D1014:F1014" si="392">D1015+D1016+D1017+D1019</f>
        <v>46326.8</v>
      </c>
      <c r="E1014" s="41">
        <f t="shared" si="392"/>
        <v>46326.8</v>
      </c>
      <c r="F1014" s="41">
        <f t="shared" si="392"/>
        <v>45683.9</v>
      </c>
      <c r="G1014" s="56"/>
    </row>
    <row r="1015" spans="1:7" s="2" customFormat="1" x14ac:dyDescent="0.3">
      <c r="A1015" s="94"/>
      <c r="B1015" s="13" t="s">
        <v>4</v>
      </c>
      <c r="C1015" s="38">
        <f>C1021</f>
        <v>0</v>
      </c>
      <c r="D1015" s="38">
        <f t="shared" ref="D1015:F1015" si="393">D1021</f>
        <v>0</v>
      </c>
      <c r="E1015" s="38">
        <f t="shared" si="393"/>
        <v>0</v>
      </c>
      <c r="F1015" s="38">
        <f t="shared" si="393"/>
        <v>0</v>
      </c>
      <c r="G1015" s="56"/>
    </row>
    <row r="1016" spans="1:7" s="2" customFormat="1" x14ac:dyDescent="0.3">
      <c r="A1016" s="94"/>
      <c r="B1016" s="13" t="s">
        <v>2</v>
      </c>
      <c r="C1016" s="38">
        <f>C1022</f>
        <v>0</v>
      </c>
      <c r="D1016" s="38">
        <f t="shared" ref="D1016:F1016" si="394">D1022</f>
        <v>0</v>
      </c>
      <c r="E1016" s="38">
        <f t="shared" si="394"/>
        <v>0</v>
      </c>
      <c r="F1016" s="38">
        <f t="shared" si="394"/>
        <v>0</v>
      </c>
      <c r="G1016" s="56"/>
    </row>
    <row r="1017" spans="1:7" s="2" customFormat="1" x14ac:dyDescent="0.3">
      <c r="A1017" s="94"/>
      <c r="B1017" s="13" t="s">
        <v>111</v>
      </c>
      <c r="C1017" s="38">
        <f>C1023</f>
        <v>46344.800000000003</v>
      </c>
      <c r="D1017" s="38">
        <f t="shared" ref="D1017:F1017" si="395">D1023</f>
        <v>46326.8</v>
      </c>
      <c r="E1017" s="38">
        <f t="shared" si="395"/>
        <v>46326.8</v>
      </c>
      <c r="F1017" s="38">
        <f t="shared" si="395"/>
        <v>45683.9</v>
      </c>
      <c r="G1017" s="56"/>
    </row>
    <row r="1018" spans="1:7" s="2" customFormat="1" x14ac:dyDescent="0.25">
      <c r="A1018" s="94"/>
      <c r="B1018" s="18" t="s">
        <v>97</v>
      </c>
      <c r="C1018" s="38">
        <f>C1024</f>
        <v>642.9</v>
      </c>
      <c r="D1018" s="38">
        <f t="shared" ref="D1018:F1018" si="396">D1024</f>
        <v>642.9</v>
      </c>
      <c r="E1018" s="38">
        <f t="shared" si="396"/>
        <v>642.9</v>
      </c>
      <c r="F1018" s="38">
        <f t="shared" si="396"/>
        <v>0</v>
      </c>
      <c r="G1018" s="56"/>
    </row>
    <row r="1019" spans="1:7" s="2" customFormat="1" x14ac:dyDescent="0.3">
      <c r="A1019" s="95"/>
      <c r="B1019" s="13" t="s">
        <v>5</v>
      </c>
      <c r="C1019" s="38">
        <f>C1025</f>
        <v>0</v>
      </c>
      <c r="D1019" s="38">
        <f t="shared" ref="D1019:F1019" si="397">D1025</f>
        <v>0</v>
      </c>
      <c r="E1019" s="38">
        <f t="shared" si="397"/>
        <v>0</v>
      </c>
      <c r="F1019" s="38">
        <f t="shared" si="397"/>
        <v>0</v>
      </c>
      <c r="G1019" s="57"/>
    </row>
    <row r="1020" spans="1:7" s="2" customFormat="1" ht="54.75" customHeight="1" x14ac:dyDescent="0.25">
      <c r="A1020" s="58" t="s">
        <v>254</v>
      </c>
      <c r="B1020" s="18" t="s">
        <v>62</v>
      </c>
      <c r="C1020" s="35">
        <f>C1021+C1022+C1023+C1025</f>
        <v>46344.800000000003</v>
      </c>
      <c r="D1020" s="35">
        <f t="shared" ref="D1020:F1020" si="398">D1021+D1022+D1023+D1025</f>
        <v>46326.8</v>
      </c>
      <c r="E1020" s="35">
        <f t="shared" si="398"/>
        <v>46326.8</v>
      </c>
      <c r="F1020" s="35">
        <f t="shared" si="398"/>
        <v>45683.9</v>
      </c>
      <c r="G1020" s="87" t="s">
        <v>395</v>
      </c>
    </row>
    <row r="1021" spans="1:7" s="2" customFormat="1" x14ac:dyDescent="0.3">
      <c r="A1021" s="73"/>
      <c r="B1021" s="13" t="s">
        <v>4</v>
      </c>
      <c r="C1021" s="38">
        <v>0</v>
      </c>
      <c r="D1021" s="38">
        <v>0</v>
      </c>
      <c r="E1021" s="38">
        <v>0</v>
      </c>
      <c r="F1021" s="38">
        <v>0</v>
      </c>
      <c r="G1021" s="88"/>
    </row>
    <row r="1022" spans="1:7" s="2" customFormat="1" x14ac:dyDescent="0.25">
      <c r="A1022" s="73"/>
      <c r="B1022" s="15" t="s">
        <v>2</v>
      </c>
      <c r="C1022" s="38">
        <v>0</v>
      </c>
      <c r="D1022" s="38">
        <v>0</v>
      </c>
      <c r="E1022" s="38">
        <v>0</v>
      </c>
      <c r="F1022" s="38">
        <v>0</v>
      </c>
      <c r="G1022" s="88"/>
    </row>
    <row r="1023" spans="1:7" s="2" customFormat="1" ht="15.75" customHeight="1" x14ac:dyDescent="0.3">
      <c r="A1023" s="73"/>
      <c r="B1023" s="13" t="s">
        <v>111</v>
      </c>
      <c r="C1023" s="38">
        <v>46344.800000000003</v>
      </c>
      <c r="D1023" s="38">
        <v>46326.8</v>
      </c>
      <c r="E1023" s="38">
        <v>46326.8</v>
      </c>
      <c r="F1023" s="38">
        <v>45683.9</v>
      </c>
      <c r="G1023" s="88"/>
    </row>
    <row r="1024" spans="1:7" s="2" customFormat="1" ht="15.75" customHeight="1" x14ac:dyDescent="0.25">
      <c r="A1024" s="73"/>
      <c r="B1024" s="18" t="s">
        <v>97</v>
      </c>
      <c r="C1024" s="38">
        <v>642.9</v>
      </c>
      <c r="D1024" s="38">
        <v>642.9</v>
      </c>
      <c r="E1024" s="38">
        <v>642.9</v>
      </c>
      <c r="F1024" s="38">
        <v>0</v>
      </c>
      <c r="G1024" s="88"/>
    </row>
    <row r="1025" spans="1:7" s="2" customFormat="1" x14ac:dyDescent="0.3">
      <c r="A1025" s="74"/>
      <c r="B1025" s="13" t="s">
        <v>5</v>
      </c>
      <c r="C1025" s="38">
        <v>0</v>
      </c>
      <c r="D1025" s="38">
        <v>0</v>
      </c>
      <c r="E1025" s="38">
        <v>0</v>
      </c>
      <c r="F1025" s="38">
        <v>0</v>
      </c>
      <c r="G1025" s="88"/>
    </row>
    <row r="1026" spans="1:7" s="2" customFormat="1" ht="31.2" x14ac:dyDescent="0.25">
      <c r="A1026" s="51" t="s">
        <v>108</v>
      </c>
      <c r="B1026" s="10" t="s">
        <v>57</v>
      </c>
      <c r="C1026" s="47">
        <f>C1027+C1029+C1031+C1033</f>
        <v>788257.3</v>
      </c>
      <c r="D1026" s="47">
        <f t="shared" ref="D1026:F1026" si="399">D1027+D1029+D1031+D1033</f>
        <v>808710.1</v>
      </c>
      <c r="E1026" s="47">
        <f t="shared" si="399"/>
        <v>808623.79999999993</v>
      </c>
      <c r="F1026" s="47">
        <f t="shared" si="399"/>
        <v>530930.69999999995</v>
      </c>
      <c r="G1026" s="96"/>
    </row>
    <row r="1027" spans="1:7" s="2" customFormat="1" x14ac:dyDescent="0.3">
      <c r="A1027" s="52"/>
      <c r="B1027" s="13" t="s">
        <v>125</v>
      </c>
      <c r="C1027" s="38">
        <f>C1035+C1042</f>
        <v>709650.6</v>
      </c>
      <c r="D1027" s="38">
        <f t="shared" ref="D1027:F1027" si="400">D1035+D1042</f>
        <v>709650.6</v>
      </c>
      <c r="E1027" s="38">
        <f t="shared" si="400"/>
        <v>709564.29999999993</v>
      </c>
      <c r="F1027" s="38">
        <f t="shared" si="400"/>
        <v>431786.3</v>
      </c>
      <c r="G1027" s="56"/>
    </row>
    <row r="1028" spans="1:7" s="2" customFormat="1" x14ac:dyDescent="0.3">
      <c r="A1028" s="52"/>
      <c r="B1028" s="8" t="s">
        <v>259</v>
      </c>
      <c r="C1028" s="38">
        <f>C1036</f>
        <v>468355.1</v>
      </c>
      <c r="D1028" s="38">
        <f t="shared" ref="D1028:F1028" si="401">D1036</f>
        <v>468355.1</v>
      </c>
      <c r="E1028" s="38">
        <f t="shared" si="401"/>
        <v>468355.1</v>
      </c>
      <c r="F1028" s="38">
        <f t="shared" si="401"/>
        <v>328888.09999999998</v>
      </c>
      <c r="G1028" s="56"/>
    </row>
    <row r="1029" spans="1:7" s="2" customFormat="1" x14ac:dyDescent="0.3">
      <c r="A1029" s="52"/>
      <c r="B1029" s="13" t="s">
        <v>2</v>
      </c>
      <c r="C1029" s="38">
        <f>C1037+C1043</f>
        <v>14935</v>
      </c>
      <c r="D1029" s="38">
        <f t="shared" ref="D1029:F1029" si="402">D1037+D1043</f>
        <v>14935</v>
      </c>
      <c r="E1029" s="38">
        <f t="shared" si="402"/>
        <v>14935</v>
      </c>
      <c r="F1029" s="38">
        <f t="shared" si="402"/>
        <v>14935</v>
      </c>
      <c r="G1029" s="56"/>
    </row>
    <row r="1030" spans="1:7" s="2" customFormat="1" x14ac:dyDescent="0.3">
      <c r="A1030" s="52"/>
      <c r="B1030" s="8" t="s">
        <v>259</v>
      </c>
      <c r="C1030" s="38">
        <f>C1044</f>
        <v>190</v>
      </c>
      <c r="D1030" s="38">
        <f t="shared" ref="D1030:F1030" si="403">D1044</f>
        <v>190</v>
      </c>
      <c r="E1030" s="38">
        <f t="shared" si="403"/>
        <v>190</v>
      </c>
      <c r="F1030" s="38">
        <f t="shared" si="403"/>
        <v>190</v>
      </c>
      <c r="G1030" s="56"/>
    </row>
    <row r="1031" spans="1:7" s="2" customFormat="1" x14ac:dyDescent="0.3">
      <c r="A1031" s="52"/>
      <c r="B1031" s="13" t="s">
        <v>111</v>
      </c>
      <c r="C1031" s="38">
        <f>C1038+C1045</f>
        <v>11179.3</v>
      </c>
      <c r="D1031" s="38">
        <f t="shared" ref="D1031:F1031" si="404">D1038+D1045</f>
        <v>10729.5</v>
      </c>
      <c r="E1031" s="38">
        <f t="shared" si="404"/>
        <v>10729.5</v>
      </c>
      <c r="F1031" s="38">
        <f t="shared" si="404"/>
        <v>10814.400000000001</v>
      </c>
      <c r="G1031" s="56"/>
    </row>
    <row r="1032" spans="1:7" s="2" customFormat="1" x14ac:dyDescent="0.25">
      <c r="A1032" s="52"/>
      <c r="B1032" s="18" t="s">
        <v>97</v>
      </c>
      <c r="C1032" s="38">
        <f>C1039+C1046</f>
        <v>364.8</v>
      </c>
      <c r="D1032" s="38">
        <f t="shared" ref="D1032:F1032" si="405">D1039+D1046</f>
        <v>364.8</v>
      </c>
      <c r="E1032" s="38">
        <f t="shared" si="405"/>
        <v>364.8</v>
      </c>
      <c r="F1032" s="38">
        <f t="shared" si="405"/>
        <v>0</v>
      </c>
      <c r="G1032" s="56"/>
    </row>
    <row r="1033" spans="1:7" s="2" customFormat="1" x14ac:dyDescent="0.3">
      <c r="A1033" s="52"/>
      <c r="B1033" s="13" t="s">
        <v>5</v>
      </c>
      <c r="C1033" s="38">
        <f>C1040+C1047</f>
        <v>52492.4</v>
      </c>
      <c r="D1033" s="38">
        <f t="shared" ref="D1033:F1033" si="406">D1040+D1047</f>
        <v>73395</v>
      </c>
      <c r="E1033" s="38">
        <f t="shared" si="406"/>
        <v>73395</v>
      </c>
      <c r="F1033" s="38">
        <f t="shared" si="406"/>
        <v>73395</v>
      </c>
      <c r="G1033" s="56"/>
    </row>
    <row r="1034" spans="1:7" s="2" customFormat="1" ht="31.2" x14ac:dyDescent="0.3">
      <c r="A1034" s="53"/>
      <c r="B1034" s="11" t="s">
        <v>438</v>
      </c>
      <c r="C1034" s="41">
        <f>C1035+C1037+C1038+C1040</f>
        <v>746793.5</v>
      </c>
      <c r="D1034" s="41">
        <f t="shared" ref="D1034:F1034" si="407">D1035+D1037+D1038+D1040</f>
        <v>767246.29999999993</v>
      </c>
      <c r="E1034" s="41">
        <f t="shared" si="407"/>
        <v>767246.29999999993</v>
      </c>
      <c r="F1034" s="41">
        <f t="shared" si="407"/>
        <v>489621.19999999995</v>
      </c>
      <c r="G1034" s="56"/>
    </row>
    <row r="1035" spans="1:7" s="2" customFormat="1" x14ac:dyDescent="0.3">
      <c r="A1035" s="53"/>
      <c r="B1035" s="13" t="s">
        <v>125</v>
      </c>
      <c r="C1035" s="38">
        <f>C1056</f>
        <v>672493.6</v>
      </c>
      <c r="D1035" s="38">
        <f t="shared" ref="D1035:F1035" si="408">D1056</f>
        <v>672493.6</v>
      </c>
      <c r="E1035" s="38">
        <f t="shared" si="408"/>
        <v>672493.6</v>
      </c>
      <c r="F1035" s="38">
        <f t="shared" si="408"/>
        <v>394715.6</v>
      </c>
      <c r="G1035" s="56"/>
    </row>
    <row r="1036" spans="1:7" s="2" customFormat="1" x14ac:dyDescent="0.3">
      <c r="A1036" s="53"/>
      <c r="B1036" s="8" t="s">
        <v>259</v>
      </c>
      <c r="C1036" s="38">
        <f>C1057</f>
        <v>468355.1</v>
      </c>
      <c r="D1036" s="38">
        <f t="shared" ref="D1036:F1036" si="409">D1057</f>
        <v>468355.1</v>
      </c>
      <c r="E1036" s="38">
        <f t="shared" si="409"/>
        <v>468355.1</v>
      </c>
      <c r="F1036" s="38">
        <f t="shared" si="409"/>
        <v>328888.09999999998</v>
      </c>
      <c r="G1036" s="56"/>
    </row>
    <row r="1037" spans="1:7" s="2" customFormat="1" x14ac:dyDescent="0.3">
      <c r="A1037" s="53"/>
      <c r="B1037" s="13" t="s">
        <v>2</v>
      </c>
      <c r="C1037" s="38">
        <f>C1058</f>
        <v>12902</v>
      </c>
      <c r="D1037" s="38">
        <f t="shared" ref="D1037:F1037" si="410">D1058</f>
        <v>12902</v>
      </c>
      <c r="E1037" s="38">
        <f t="shared" si="410"/>
        <v>12902</v>
      </c>
      <c r="F1037" s="38">
        <f t="shared" si="410"/>
        <v>12902</v>
      </c>
      <c r="G1037" s="56"/>
    </row>
    <row r="1038" spans="1:7" s="2" customFormat="1" x14ac:dyDescent="0.3">
      <c r="A1038" s="53"/>
      <c r="B1038" s="13" t="s">
        <v>111</v>
      </c>
      <c r="C1038" s="38">
        <f>C1059+C1094</f>
        <v>8905.5</v>
      </c>
      <c r="D1038" s="38">
        <f t="shared" ref="D1038:F1038" si="411">D1059+D1094</f>
        <v>8455.6999999999989</v>
      </c>
      <c r="E1038" s="38">
        <f t="shared" si="411"/>
        <v>8455.6999999999989</v>
      </c>
      <c r="F1038" s="38">
        <f t="shared" si="411"/>
        <v>8608.6</v>
      </c>
      <c r="G1038" s="56"/>
    </row>
    <row r="1039" spans="1:7" s="2" customFormat="1" x14ac:dyDescent="0.25">
      <c r="A1039" s="53"/>
      <c r="B1039" s="18" t="s">
        <v>97</v>
      </c>
      <c r="C1039" s="38">
        <f>C1060</f>
        <v>296.8</v>
      </c>
      <c r="D1039" s="38">
        <f t="shared" ref="D1039:F1039" si="412">D1060</f>
        <v>296.8</v>
      </c>
      <c r="E1039" s="38">
        <f t="shared" si="412"/>
        <v>296.8</v>
      </c>
      <c r="F1039" s="38">
        <f t="shared" si="412"/>
        <v>0</v>
      </c>
      <c r="G1039" s="56"/>
    </row>
    <row r="1040" spans="1:7" s="2" customFormat="1" x14ac:dyDescent="0.3">
      <c r="A1040" s="53"/>
      <c r="B1040" s="13" t="s">
        <v>5</v>
      </c>
      <c r="C1040" s="38">
        <f>C1061</f>
        <v>52492.4</v>
      </c>
      <c r="D1040" s="38">
        <f t="shared" ref="D1040:F1040" si="413">D1061</f>
        <v>73395</v>
      </c>
      <c r="E1040" s="38">
        <f t="shared" si="413"/>
        <v>73395</v>
      </c>
      <c r="F1040" s="38">
        <f t="shared" si="413"/>
        <v>73395</v>
      </c>
      <c r="G1040" s="56"/>
    </row>
    <row r="1041" spans="1:7" s="2" customFormat="1" x14ac:dyDescent="0.3">
      <c r="A1041" s="53"/>
      <c r="B1041" s="11" t="s">
        <v>439</v>
      </c>
      <c r="C1041" s="41">
        <f>C1042+C1043+C1045+C1047</f>
        <v>41463.800000000003</v>
      </c>
      <c r="D1041" s="41">
        <f t="shared" ref="D1041:F1041" si="414">D1042+D1043+D1045+D1047</f>
        <v>41463.800000000003</v>
      </c>
      <c r="E1041" s="41">
        <f t="shared" si="414"/>
        <v>41377.5</v>
      </c>
      <c r="F1041" s="41">
        <f t="shared" si="414"/>
        <v>41309.5</v>
      </c>
      <c r="G1041" s="56"/>
    </row>
    <row r="1042" spans="1:7" s="2" customFormat="1" x14ac:dyDescent="0.3">
      <c r="A1042" s="53"/>
      <c r="B1042" s="13" t="s">
        <v>4</v>
      </c>
      <c r="C1042" s="38">
        <f>C1097</f>
        <v>37157</v>
      </c>
      <c r="D1042" s="38">
        <f t="shared" ref="D1042:F1042" si="415">D1097</f>
        <v>37157</v>
      </c>
      <c r="E1042" s="38">
        <f t="shared" si="415"/>
        <v>37070.699999999997</v>
      </c>
      <c r="F1042" s="38">
        <f t="shared" si="415"/>
        <v>37070.699999999997</v>
      </c>
      <c r="G1042" s="56"/>
    </row>
    <row r="1043" spans="1:7" s="2" customFormat="1" x14ac:dyDescent="0.3">
      <c r="A1043" s="53"/>
      <c r="B1043" s="13" t="s">
        <v>60</v>
      </c>
      <c r="C1043" s="38">
        <f>C1098</f>
        <v>2033</v>
      </c>
      <c r="D1043" s="38">
        <f t="shared" ref="D1043:F1043" si="416">D1098</f>
        <v>2033</v>
      </c>
      <c r="E1043" s="38">
        <f t="shared" si="416"/>
        <v>2033</v>
      </c>
      <c r="F1043" s="38">
        <f t="shared" si="416"/>
        <v>2033</v>
      </c>
      <c r="G1043" s="56"/>
    </row>
    <row r="1044" spans="1:7" s="2" customFormat="1" x14ac:dyDescent="0.3">
      <c r="A1044" s="53"/>
      <c r="B1044" s="8" t="s">
        <v>259</v>
      </c>
      <c r="C1044" s="38">
        <f>C1087</f>
        <v>190</v>
      </c>
      <c r="D1044" s="38">
        <f t="shared" ref="D1044:F1044" si="417">D1087</f>
        <v>190</v>
      </c>
      <c r="E1044" s="38">
        <f t="shared" si="417"/>
        <v>190</v>
      </c>
      <c r="F1044" s="38">
        <f t="shared" si="417"/>
        <v>190</v>
      </c>
      <c r="G1044" s="56"/>
    </row>
    <row r="1045" spans="1:7" s="2" customFormat="1" x14ac:dyDescent="0.3">
      <c r="A1045" s="53"/>
      <c r="B1045" s="13" t="s">
        <v>111</v>
      </c>
      <c r="C1045" s="38">
        <f>C1100</f>
        <v>2273.8000000000002</v>
      </c>
      <c r="D1045" s="38">
        <f t="shared" ref="D1045:F1045" si="418">D1100</f>
        <v>2273.8000000000002</v>
      </c>
      <c r="E1045" s="38">
        <f t="shared" si="418"/>
        <v>2273.8000000000002</v>
      </c>
      <c r="F1045" s="38">
        <f t="shared" si="418"/>
        <v>2205.8000000000002</v>
      </c>
      <c r="G1045" s="56"/>
    </row>
    <row r="1046" spans="1:7" s="2" customFormat="1" x14ac:dyDescent="0.25">
      <c r="A1046" s="53"/>
      <c r="B1046" s="18" t="s">
        <v>97</v>
      </c>
      <c r="C1046" s="38">
        <f>C1101</f>
        <v>68</v>
      </c>
      <c r="D1046" s="38">
        <f t="shared" ref="D1046:F1046" si="419">D1101</f>
        <v>68</v>
      </c>
      <c r="E1046" s="38">
        <f t="shared" si="419"/>
        <v>68</v>
      </c>
      <c r="F1046" s="38">
        <f t="shared" si="419"/>
        <v>0</v>
      </c>
      <c r="G1046" s="56"/>
    </row>
    <row r="1047" spans="1:7" s="2" customFormat="1" x14ac:dyDescent="0.3">
      <c r="A1047" s="54"/>
      <c r="B1047" s="13" t="s">
        <v>5</v>
      </c>
      <c r="C1047" s="38">
        <f>C1102</f>
        <v>0</v>
      </c>
      <c r="D1047" s="38">
        <f t="shared" ref="D1047:F1047" si="420">D1102</f>
        <v>0</v>
      </c>
      <c r="E1047" s="38">
        <f t="shared" si="420"/>
        <v>0</v>
      </c>
      <c r="F1047" s="38">
        <f t="shared" si="420"/>
        <v>0</v>
      </c>
      <c r="G1047" s="57"/>
    </row>
    <row r="1048" spans="1:7" s="2" customFormat="1" ht="31.2" x14ac:dyDescent="0.25">
      <c r="A1048" s="51" t="s">
        <v>256</v>
      </c>
      <c r="B1048" s="10" t="s">
        <v>56</v>
      </c>
      <c r="C1048" s="47">
        <f>C1049+C1051+C1052+C1054</f>
        <v>744825.4</v>
      </c>
      <c r="D1048" s="47">
        <f t="shared" ref="D1048:F1048" si="421">D1049+D1051+D1052+D1054</f>
        <v>765727.9</v>
      </c>
      <c r="E1048" s="47">
        <f t="shared" si="421"/>
        <v>765727.9</v>
      </c>
      <c r="F1048" s="47">
        <f t="shared" si="421"/>
        <v>487653.1</v>
      </c>
      <c r="G1048" s="96"/>
    </row>
    <row r="1049" spans="1:7" s="2" customFormat="1" x14ac:dyDescent="0.3">
      <c r="A1049" s="52"/>
      <c r="B1049" s="13" t="s">
        <v>125</v>
      </c>
      <c r="C1049" s="38">
        <f t="shared" ref="C1049:C1054" si="422">C1056</f>
        <v>672493.6</v>
      </c>
      <c r="D1049" s="38">
        <f t="shared" ref="D1049:F1049" si="423">D1056</f>
        <v>672493.6</v>
      </c>
      <c r="E1049" s="38">
        <f t="shared" si="423"/>
        <v>672493.6</v>
      </c>
      <c r="F1049" s="38">
        <f t="shared" si="423"/>
        <v>394715.6</v>
      </c>
      <c r="G1049" s="56"/>
    </row>
    <row r="1050" spans="1:7" s="2" customFormat="1" x14ac:dyDescent="0.3">
      <c r="A1050" s="52"/>
      <c r="B1050" s="8" t="s">
        <v>259</v>
      </c>
      <c r="C1050" s="38">
        <f t="shared" si="422"/>
        <v>468355.1</v>
      </c>
      <c r="D1050" s="38">
        <f t="shared" ref="D1050:F1050" si="424">D1057</f>
        <v>468355.1</v>
      </c>
      <c r="E1050" s="38">
        <f t="shared" si="424"/>
        <v>468355.1</v>
      </c>
      <c r="F1050" s="38">
        <f t="shared" si="424"/>
        <v>328888.09999999998</v>
      </c>
      <c r="G1050" s="56"/>
    </row>
    <row r="1051" spans="1:7" s="2" customFormat="1" x14ac:dyDescent="0.3">
      <c r="A1051" s="52"/>
      <c r="B1051" s="13" t="s">
        <v>2</v>
      </c>
      <c r="C1051" s="38">
        <f t="shared" si="422"/>
        <v>12902</v>
      </c>
      <c r="D1051" s="38">
        <f t="shared" ref="D1051:F1051" si="425">D1058</f>
        <v>12902</v>
      </c>
      <c r="E1051" s="38">
        <f t="shared" si="425"/>
        <v>12902</v>
      </c>
      <c r="F1051" s="38">
        <f t="shared" si="425"/>
        <v>12902</v>
      </c>
      <c r="G1051" s="56"/>
    </row>
    <row r="1052" spans="1:7" s="2" customFormat="1" x14ac:dyDescent="0.3">
      <c r="A1052" s="52"/>
      <c r="B1052" s="13" t="s">
        <v>111</v>
      </c>
      <c r="C1052" s="38">
        <f t="shared" si="422"/>
        <v>6937.4</v>
      </c>
      <c r="D1052" s="38">
        <f t="shared" ref="D1052:F1052" si="426">D1059</f>
        <v>6937.2999999999993</v>
      </c>
      <c r="E1052" s="38">
        <f t="shared" si="426"/>
        <v>6937.2999999999993</v>
      </c>
      <c r="F1052" s="38">
        <f t="shared" si="426"/>
        <v>6640.5</v>
      </c>
      <c r="G1052" s="56"/>
    </row>
    <row r="1053" spans="1:7" s="2" customFormat="1" x14ac:dyDescent="0.25">
      <c r="A1053" s="52"/>
      <c r="B1053" s="18" t="s">
        <v>97</v>
      </c>
      <c r="C1053" s="38">
        <f t="shared" si="422"/>
        <v>296.8</v>
      </c>
      <c r="D1053" s="38">
        <f t="shared" ref="D1053:F1053" si="427">D1060</f>
        <v>296.8</v>
      </c>
      <c r="E1053" s="38">
        <f t="shared" si="427"/>
        <v>296.8</v>
      </c>
      <c r="F1053" s="38">
        <f t="shared" si="427"/>
        <v>0</v>
      </c>
      <c r="G1053" s="56"/>
    </row>
    <row r="1054" spans="1:7" s="2" customFormat="1" x14ac:dyDescent="0.3">
      <c r="A1054" s="52"/>
      <c r="B1054" s="13" t="s">
        <v>5</v>
      </c>
      <c r="C1054" s="38">
        <f t="shared" si="422"/>
        <v>52492.4</v>
      </c>
      <c r="D1054" s="38">
        <f t="shared" ref="D1054:F1054" si="428">D1061</f>
        <v>73395</v>
      </c>
      <c r="E1054" s="38">
        <f t="shared" si="428"/>
        <v>73395</v>
      </c>
      <c r="F1054" s="38">
        <f t="shared" si="428"/>
        <v>73395</v>
      </c>
      <c r="G1054" s="56"/>
    </row>
    <row r="1055" spans="1:7" s="2" customFormat="1" ht="31.2" x14ac:dyDescent="0.3">
      <c r="A1055" s="53"/>
      <c r="B1055" s="11" t="s">
        <v>440</v>
      </c>
      <c r="C1055" s="41">
        <f>C1056+C1058+C1059+C1061</f>
        <v>744825.4</v>
      </c>
      <c r="D1055" s="41">
        <f t="shared" ref="D1055:F1055" si="429">D1056+D1058+D1059+D1061</f>
        <v>765727.9</v>
      </c>
      <c r="E1055" s="41">
        <f t="shared" si="429"/>
        <v>765727.9</v>
      </c>
      <c r="F1055" s="41">
        <f t="shared" si="429"/>
        <v>487653.1</v>
      </c>
      <c r="G1055" s="56"/>
    </row>
    <row r="1056" spans="1:7" s="2" customFormat="1" x14ac:dyDescent="0.3">
      <c r="A1056" s="53"/>
      <c r="B1056" s="13" t="s">
        <v>125</v>
      </c>
      <c r="C1056" s="38">
        <f>C1063+C1069+C1075+C1080</f>
        <v>672493.6</v>
      </c>
      <c r="D1056" s="38">
        <f t="shared" ref="D1056:F1056" si="430">D1063+D1069+D1075+D1080</f>
        <v>672493.6</v>
      </c>
      <c r="E1056" s="38">
        <f t="shared" si="430"/>
        <v>672493.6</v>
      </c>
      <c r="F1056" s="38">
        <f t="shared" si="430"/>
        <v>394715.6</v>
      </c>
      <c r="G1056" s="56"/>
    </row>
    <row r="1057" spans="1:7" s="2" customFormat="1" x14ac:dyDescent="0.3">
      <c r="A1057" s="53"/>
      <c r="B1057" s="8" t="s">
        <v>259</v>
      </c>
      <c r="C1057" s="38">
        <f>C1064</f>
        <v>468355.1</v>
      </c>
      <c r="D1057" s="38">
        <f t="shared" ref="D1057:F1057" si="431">D1064</f>
        <v>468355.1</v>
      </c>
      <c r="E1057" s="38">
        <f t="shared" si="431"/>
        <v>468355.1</v>
      </c>
      <c r="F1057" s="38">
        <f t="shared" si="431"/>
        <v>328888.09999999998</v>
      </c>
      <c r="G1057" s="56"/>
    </row>
    <row r="1058" spans="1:7" s="2" customFormat="1" x14ac:dyDescent="0.3">
      <c r="A1058" s="53"/>
      <c r="B1058" s="13" t="s">
        <v>2</v>
      </c>
      <c r="C1058" s="38">
        <f>C1065+C1070+C1076+C1081</f>
        <v>12902</v>
      </c>
      <c r="D1058" s="38">
        <f t="shared" ref="D1058:F1058" si="432">D1065+D1070+D1076+D1081</f>
        <v>12902</v>
      </c>
      <c r="E1058" s="38">
        <f t="shared" si="432"/>
        <v>12902</v>
      </c>
      <c r="F1058" s="38">
        <f t="shared" si="432"/>
        <v>12902</v>
      </c>
      <c r="G1058" s="56"/>
    </row>
    <row r="1059" spans="1:7" s="2" customFormat="1" x14ac:dyDescent="0.3">
      <c r="A1059" s="53"/>
      <c r="B1059" s="13" t="s">
        <v>111</v>
      </c>
      <c r="C1059" s="38">
        <f>C1066+C1071+C1077+C1082</f>
        <v>6937.4</v>
      </c>
      <c r="D1059" s="38">
        <f t="shared" ref="D1059:F1059" si="433">D1066+D1071+D1077+D1082</f>
        <v>6937.2999999999993</v>
      </c>
      <c r="E1059" s="38">
        <f t="shared" si="433"/>
        <v>6937.2999999999993</v>
      </c>
      <c r="F1059" s="38">
        <f t="shared" si="433"/>
        <v>6640.5</v>
      </c>
      <c r="G1059" s="56"/>
    </row>
    <row r="1060" spans="1:7" s="2" customFormat="1" x14ac:dyDescent="0.25">
      <c r="A1060" s="53"/>
      <c r="B1060" s="18" t="s">
        <v>97</v>
      </c>
      <c r="C1060" s="38">
        <f>C1072</f>
        <v>296.8</v>
      </c>
      <c r="D1060" s="38">
        <f t="shared" ref="D1060:F1060" si="434">D1072</f>
        <v>296.8</v>
      </c>
      <c r="E1060" s="38">
        <f t="shared" si="434"/>
        <v>296.8</v>
      </c>
      <c r="F1060" s="38">
        <f t="shared" si="434"/>
        <v>0</v>
      </c>
      <c r="G1060" s="56"/>
    </row>
    <row r="1061" spans="1:7" s="2" customFormat="1" x14ac:dyDescent="0.3">
      <c r="A1061" s="54"/>
      <c r="B1061" s="13" t="s">
        <v>5</v>
      </c>
      <c r="C1061" s="38">
        <f>C1067+C1073+C1078+C1083</f>
        <v>52492.4</v>
      </c>
      <c r="D1061" s="38">
        <f t="shared" ref="D1061:F1061" si="435">D1067+D1073+D1078+D1083</f>
        <v>73395</v>
      </c>
      <c r="E1061" s="38">
        <f t="shared" si="435"/>
        <v>73395</v>
      </c>
      <c r="F1061" s="38">
        <f t="shared" si="435"/>
        <v>73395</v>
      </c>
      <c r="G1061" s="57"/>
    </row>
    <row r="1062" spans="1:7" s="2" customFormat="1" ht="78" x14ac:dyDescent="0.25">
      <c r="A1062" s="58" t="s">
        <v>257</v>
      </c>
      <c r="B1062" s="14" t="s">
        <v>58</v>
      </c>
      <c r="C1062" s="35">
        <f>C1063+C1065+C1066+C1067</f>
        <v>691031.5</v>
      </c>
      <c r="D1062" s="35">
        <f>D1063+D1065+D1066+D1067</f>
        <v>691031.5</v>
      </c>
      <c r="E1062" s="35">
        <f>E1063+E1065+E1066+E1067</f>
        <v>691031.5</v>
      </c>
      <c r="F1062" s="35">
        <f>F1063+F1065+F1066+F1067</f>
        <v>413253.5</v>
      </c>
      <c r="G1062" s="87" t="s">
        <v>396</v>
      </c>
    </row>
    <row r="1063" spans="1:7" s="2" customFormat="1" ht="15.75" customHeight="1" x14ac:dyDescent="0.3">
      <c r="A1063" s="73"/>
      <c r="B1063" s="13" t="s">
        <v>125</v>
      </c>
      <c r="C1063" s="38">
        <v>672493.6</v>
      </c>
      <c r="D1063" s="38">
        <v>672493.6</v>
      </c>
      <c r="E1063" s="38">
        <v>672493.6</v>
      </c>
      <c r="F1063" s="38">
        <v>394715.6</v>
      </c>
      <c r="G1063" s="88"/>
    </row>
    <row r="1064" spans="1:7" s="2" customFormat="1" x14ac:dyDescent="0.3">
      <c r="A1064" s="73"/>
      <c r="B1064" s="8" t="s">
        <v>259</v>
      </c>
      <c r="C1064" s="38">
        <v>468355.1</v>
      </c>
      <c r="D1064" s="38">
        <v>468355.1</v>
      </c>
      <c r="E1064" s="38">
        <v>468355.1</v>
      </c>
      <c r="F1064" s="38">
        <v>328888.09999999998</v>
      </c>
      <c r="G1064" s="88"/>
    </row>
    <row r="1065" spans="1:7" s="2" customFormat="1" x14ac:dyDescent="0.25">
      <c r="A1065" s="73"/>
      <c r="B1065" s="15" t="s">
        <v>2</v>
      </c>
      <c r="C1065" s="38">
        <v>12902</v>
      </c>
      <c r="D1065" s="38">
        <v>12902</v>
      </c>
      <c r="E1065" s="38">
        <v>12902</v>
      </c>
      <c r="F1065" s="38">
        <v>12902</v>
      </c>
      <c r="G1065" s="88"/>
    </row>
    <row r="1066" spans="1:7" s="2" customFormat="1" x14ac:dyDescent="0.3">
      <c r="A1066" s="73"/>
      <c r="B1066" s="13" t="s">
        <v>3</v>
      </c>
      <c r="C1066" s="38">
        <v>5635.9</v>
      </c>
      <c r="D1066" s="38">
        <v>5635.9</v>
      </c>
      <c r="E1066" s="38">
        <v>5635.9</v>
      </c>
      <c r="F1066" s="38">
        <v>5635.9</v>
      </c>
      <c r="G1066" s="88"/>
    </row>
    <row r="1067" spans="1:7" s="2" customFormat="1" x14ac:dyDescent="0.3">
      <c r="A1067" s="74"/>
      <c r="B1067" s="13" t="s">
        <v>5</v>
      </c>
      <c r="C1067" s="38">
        <v>0</v>
      </c>
      <c r="D1067" s="38">
        <v>0</v>
      </c>
      <c r="E1067" s="38">
        <v>0</v>
      </c>
      <c r="F1067" s="38">
        <v>0</v>
      </c>
      <c r="G1067" s="88"/>
    </row>
    <row r="1068" spans="1:7" s="2" customFormat="1" ht="62.4" x14ac:dyDescent="0.25">
      <c r="A1068" s="58" t="s">
        <v>258</v>
      </c>
      <c r="B1068" s="18" t="s">
        <v>255</v>
      </c>
      <c r="C1068" s="35">
        <f>C1069+C1070+C1071+C1073</f>
        <v>1301.5</v>
      </c>
      <c r="D1068" s="35">
        <f>D1069+D1070+D1071+D1073</f>
        <v>1301.4000000000001</v>
      </c>
      <c r="E1068" s="35">
        <f>E1069+E1070+E1071+E1073</f>
        <v>1301.4000000000001</v>
      </c>
      <c r="F1068" s="35">
        <f>F1069+F1070+F1071+F1073</f>
        <v>1004.6</v>
      </c>
      <c r="G1068" s="87" t="s">
        <v>342</v>
      </c>
    </row>
    <row r="1069" spans="1:7" s="2" customFormat="1" ht="15" customHeight="1" x14ac:dyDescent="0.3">
      <c r="A1069" s="70"/>
      <c r="B1069" s="13" t="s">
        <v>4</v>
      </c>
      <c r="C1069" s="38">
        <v>0</v>
      </c>
      <c r="D1069" s="38">
        <v>0</v>
      </c>
      <c r="E1069" s="38">
        <v>0</v>
      </c>
      <c r="F1069" s="38">
        <v>0</v>
      </c>
      <c r="G1069" s="87"/>
    </row>
    <row r="1070" spans="1:7" s="2" customFormat="1" x14ac:dyDescent="0.3">
      <c r="A1070" s="70"/>
      <c r="B1070" s="13" t="s">
        <v>2</v>
      </c>
      <c r="C1070" s="38">
        <v>0</v>
      </c>
      <c r="D1070" s="38">
        <v>0</v>
      </c>
      <c r="E1070" s="38">
        <v>0</v>
      </c>
      <c r="F1070" s="38">
        <v>0</v>
      </c>
      <c r="G1070" s="87"/>
    </row>
    <row r="1071" spans="1:7" s="2" customFormat="1" x14ac:dyDescent="0.3">
      <c r="A1071" s="70"/>
      <c r="B1071" s="13" t="s">
        <v>111</v>
      </c>
      <c r="C1071" s="38">
        <v>1301.5</v>
      </c>
      <c r="D1071" s="38">
        <v>1301.4000000000001</v>
      </c>
      <c r="E1071" s="38">
        <v>1301.4000000000001</v>
      </c>
      <c r="F1071" s="38">
        <v>1004.6</v>
      </c>
      <c r="G1071" s="87"/>
    </row>
    <row r="1072" spans="1:7" s="2" customFormat="1" ht="18" customHeight="1" x14ac:dyDescent="0.25">
      <c r="A1072" s="70"/>
      <c r="B1072" s="18" t="s">
        <v>97</v>
      </c>
      <c r="C1072" s="38">
        <v>296.8</v>
      </c>
      <c r="D1072" s="38">
        <v>296.8</v>
      </c>
      <c r="E1072" s="38">
        <v>296.8</v>
      </c>
      <c r="F1072" s="38">
        <v>0</v>
      </c>
      <c r="G1072" s="88"/>
    </row>
    <row r="1073" spans="1:7" s="2" customFormat="1" x14ac:dyDescent="0.3">
      <c r="A1073" s="59"/>
      <c r="B1073" s="13" t="s">
        <v>5</v>
      </c>
      <c r="C1073" s="38">
        <v>0</v>
      </c>
      <c r="D1073" s="38">
        <v>0</v>
      </c>
      <c r="E1073" s="38">
        <v>0</v>
      </c>
      <c r="F1073" s="38">
        <v>0</v>
      </c>
      <c r="G1073" s="88"/>
    </row>
    <row r="1074" spans="1:7" s="2" customFormat="1" ht="46.8" x14ac:dyDescent="0.3">
      <c r="A1074" s="72" t="s">
        <v>274</v>
      </c>
      <c r="B1074" s="8" t="s">
        <v>273</v>
      </c>
      <c r="C1074" s="38">
        <f>SUM(C1075:C1078)</f>
        <v>6692.4</v>
      </c>
      <c r="D1074" s="38">
        <f t="shared" ref="D1074:F1074" si="436">SUM(D1075:D1078)</f>
        <v>0</v>
      </c>
      <c r="E1074" s="38">
        <f t="shared" ref="E1074" si="437">SUM(E1075:E1078)</f>
        <v>0</v>
      </c>
      <c r="F1074" s="38">
        <f t="shared" si="436"/>
        <v>0</v>
      </c>
      <c r="G1074" s="125"/>
    </row>
    <row r="1075" spans="1:7" s="2" customFormat="1" x14ac:dyDescent="0.3">
      <c r="A1075" s="72"/>
      <c r="B1075" s="13" t="s">
        <v>4</v>
      </c>
      <c r="C1075" s="38">
        <v>0</v>
      </c>
      <c r="D1075" s="38">
        <v>0</v>
      </c>
      <c r="E1075" s="38">
        <v>0</v>
      </c>
      <c r="F1075" s="38">
        <v>0</v>
      </c>
      <c r="G1075" s="56"/>
    </row>
    <row r="1076" spans="1:7" s="2" customFormat="1" x14ac:dyDescent="0.3">
      <c r="A1076" s="72"/>
      <c r="B1076" s="13" t="s">
        <v>2</v>
      </c>
      <c r="C1076" s="38">
        <v>0</v>
      </c>
      <c r="D1076" s="38">
        <v>0</v>
      </c>
      <c r="E1076" s="38">
        <v>0</v>
      </c>
      <c r="F1076" s="38">
        <v>0</v>
      </c>
      <c r="G1076" s="56"/>
    </row>
    <row r="1077" spans="1:7" s="2" customFormat="1" x14ac:dyDescent="0.3">
      <c r="A1077" s="72"/>
      <c r="B1077" s="13" t="s">
        <v>3</v>
      </c>
      <c r="C1077" s="38">
        <v>0</v>
      </c>
      <c r="D1077" s="38">
        <v>0</v>
      </c>
      <c r="E1077" s="38">
        <v>0</v>
      </c>
      <c r="F1077" s="38">
        <v>0</v>
      </c>
      <c r="G1077" s="56"/>
    </row>
    <row r="1078" spans="1:7" s="2" customFormat="1" x14ac:dyDescent="0.3">
      <c r="A1078" s="72"/>
      <c r="B1078" s="13" t="s">
        <v>5</v>
      </c>
      <c r="C1078" s="38">
        <v>6692.4</v>
      </c>
      <c r="D1078" s="38">
        <v>0</v>
      </c>
      <c r="E1078" s="38">
        <v>0</v>
      </c>
      <c r="F1078" s="38">
        <v>0</v>
      </c>
      <c r="G1078" s="57"/>
    </row>
    <row r="1079" spans="1:7" s="2" customFormat="1" ht="46.8" x14ac:dyDescent="0.3">
      <c r="A1079" s="72" t="s">
        <v>276</v>
      </c>
      <c r="B1079" s="8" t="s">
        <v>275</v>
      </c>
      <c r="C1079" s="38">
        <f>SUM(C1080:C1083)</f>
        <v>45800</v>
      </c>
      <c r="D1079" s="38">
        <f t="shared" ref="D1079:E1079" si="438">SUM(D1080:D1083)</f>
        <v>73395</v>
      </c>
      <c r="E1079" s="38">
        <f t="shared" si="438"/>
        <v>73395</v>
      </c>
      <c r="F1079" s="38">
        <f t="shared" ref="F1079" si="439">SUM(F1080:F1083)</f>
        <v>73395</v>
      </c>
      <c r="G1079" s="125"/>
    </row>
    <row r="1080" spans="1:7" s="2" customFormat="1" x14ac:dyDescent="0.3">
      <c r="A1080" s="72"/>
      <c r="B1080" s="13" t="s">
        <v>4</v>
      </c>
      <c r="C1080" s="38">
        <v>0</v>
      </c>
      <c r="D1080" s="38">
        <v>0</v>
      </c>
      <c r="E1080" s="38">
        <v>0</v>
      </c>
      <c r="F1080" s="38">
        <v>0</v>
      </c>
      <c r="G1080" s="56"/>
    </row>
    <row r="1081" spans="1:7" s="2" customFormat="1" x14ac:dyDescent="0.3">
      <c r="A1081" s="72"/>
      <c r="B1081" s="13" t="s">
        <v>2</v>
      </c>
      <c r="C1081" s="38">
        <v>0</v>
      </c>
      <c r="D1081" s="38">
        <v>0</v>
      </c>
      <c r="E1081" s="38">
        <v>0</v>
      </c>
      <c r="F1081" s="38">
        <v>0</v>
      </c>
      <c r="G1081" s="56"/>
    </row>
    <row r="1082" spans="1:7" s="2" customFormat="1" x14ac:dyDescent="0.3">
      <c r="A1082" s="72"/>
      <c r="B1082" s="13" t="s">
        <v>3</v>
      </c>
      <c r="C1082" s="38">
        <v>0</v>
      </c>
      <c r="D1082" s="38">
        <v>0</v>
      </c>
      <c r="E1082" s="38">
        <v>0</v>
      </c>
      <c r="F1082" s="38">
        <v>0</v>
      </c>
      <c r="G1082" s="56"/>
    </row>
    <row r="1083" spans="1:7" s="2" customFormat="1" x14ac:dyDescent="0.3">
      <c r="A1083" s="72"/>
      <c r="B1083" s="13" t="s">
        <v>5</v>
      </c>
      <c r="C1083" s="38">
        <v>45800</v>
      </c>
      <c r="D1083" s="38">
        <v>73395</v>
      </c>
      <c r="E1083" s="38">
        <v>73395</v>
      </c>
      <c r="F1083" s="38">
        <v>73395</v>
      </c>
      <c r="G1083" s="57"/>
    </row>
    <row r="1084" spans="1:7" ht="31.2" x14ac:dyDescent="0.25">
      <c r="A1084" s="127" t="s">
        <v>260</v>
      </c>
      <c r="B1084" s="16" t="s">
        <v>120</v>
      </c>
      <c r="C1084" s="47">
        <f>C1085+C1086+C1088+C1090</f>
        <v>43431.9</v>
      </c>
      <c r="D1084" s="47">
        <f t="shared" ref="D1084:F1084" si="440">D1085+D1086+D1088+D1090</f>
        <v>42982.2</v>
      </c>
      <c r="E1084" s="47">
        <f t="shared" si="440"/>
        <v>42895.899999999994</v>
      </c>
      <c r="F1084" s="47">
        <f t="shared" si="440"/>
        <v>43277.599999999999</v>
      </c>
      <c r="G1084" s="96"/>
    </row>
    <row r="1085" spans="1:7" x14ac:dyDescent="0.3">
      <c r="A1085" s="128"/>
      <c r="B1085" s="13" t="s">
        <v>4</v>
      </c>
      <c r="C1085" s="38">
        <f>C1092+C1097</f>
        <v>37157</v>
      </c>
      <c r="D1085" s="38">
        <f t="shared" ref="D1085:F1085" si="441">D1092+D1097</f>
        <v>37157</v>
      </c>
      <c r="E1085" s="38">
        <f t="shared" si="441"/>
        <v>37070.699999999997</v>
      </c>
      <c r="F1085" s="38">
        <f t="shared" si="441"/>
        <v>37070.699999999997</v>
      </c>
      <c r="G1085" s="56"/>
    </row>
    <row r="1086" spans="1:7" x14ac:dyDescent="0.3">
      <c r="A1086" s="128"/>
      <c r="B1086" s="13" t="s">
        <v>60</v>
      </c>
      <c r="C1086" s="38">
        <f>C1093+C1098</f>
        <v>2033</v>
      </c>
      <c r="D1086" s="38">
        <f t="shared" ref="D1086:F1086" si="442">D1093+D1098</f>
        <v>2033</v>
      </c>
      <c r="E1086" s="38">
        <f t="shared" si="442"/>
        <v>2033</v>
      </c>
      <c r="F1086" s="38">
        <f t="shared" si="442"/>
        <v>2033</v>
      </c>
      <c r="G1086" s="56"/>
    </row>
    <row r="1087" spans="1:7" x14ac:dyDescent="0.3">
      <c r="A1087" s="128"/>
      <c r="B1087" s="8" t="s">
        <v>259</v>
      </c>
      <c r="C1087" s="38">
        <f>C1099</f>
        <v>190</v>
      </c>
      <c r="D1087" s="38">
        <f t="shared" ref="D1087:F1087" si="443">D1099</f>
        <v>190</v>
      </c>
      <c r="E1087" s="38">
        <f t="shared" si="443"/>
        <v>190</v>
      </c>
      <c r="F1087" s="38">
        <f t="shared" si="443"/>
        <v>190</v>
      </c>
      <c r="G1087" s="56"/>
    </row>
    <row r="1088" spans="1:7" x14ac:dyDescent="0.3">
      <c r="A1088" s="128"/>
      <c r="B1088" s="13" t="s">
        <v>111</v>
      </c>
      <c r="C1088" s="38">
        <f>C1094+C1100</f>
        <v>4241.8999999999996</v>
      </c>
      <c r="D1088" s="38">
        <f t="shared" ref="D1088:F1088" si="444">D1094+D1100</f>
        <v>3792.2000000000003</v>
      </c>
      <c r="E1088" s="38">
        <f t="shared" si="444"/>
        <v>3792.2000000000003</v>
      </c>
      <c r="F1088" s="38">
        <f t="shared" si="444"/>
        <v>4173.8999999999996</v>
      </c>
      <c r="G1088" s="56"/>
    </row>
    <row r="1089" spans="1:7" x14ac:dyDescent="0.25">
      <c r="A1089" s="128"/>
      <c r="B1089" s="18" t="s">
        <v>97</v>
      </c>
      <c r="C1089" s="38">
        <f>C1101</f>
        <v>68</v>
      </c>
      <c r="D1089" s="38">
        <f t="shared" ref="D1089:F1089" si="445">D1101</f>
        <v>68</v>
      </c>
      <c r="E1089" s="38">
        <f t="shared" si="445"/>
        <v>68</v>
      </c>
      <c r="F1089" s="38">
        <f t="shared" si="445"/>
        <v>0</v>
      </c>
      <c r="G1089" s="56"/>
    </row>
    <row r="1090" spans="1:7" x14ac:dyDescent="0.3">
      <c r="A1090" s="129"/>
      <c r="B1090" s="13" t="s">
        <v>5</v>
      </c>
      <c r="C1090" s="38">
        <f>C1095+C1102</f>
        <v>0</v>
      </c>
      <c r="D1090" s="38">
        <f t="shared" ref="D1090:F1090" si="446">D1095+D1102</f>
        <v>0</v>
      </c>
      <c r="E1090" s="38">
        <f t="shared" si="446"/>
        <v>0</v>
      </c>
      <c r="F1090" s="38">
        <f t="shared" si="446"/>
        <v>0</v>
      </c>
      <c r="G1090" s="56"/>
    </row>
    <row r="1091" spans="1:7" ht="31.2" x14ac:dyDescent="0.3">
      <c r="A1091" s="53"/>
      <c r="B1091" s="11" t="s">
        <v>440</v>
      </c>
      <c r="C1091" s="41">
        <f>SUM(C1092:C1095)</f>
        <v>1968.1</v>
      </c>
      <c r="D1091" s="41">
        <f t="shared" ref="D1091:F1091" si="447">SUM(D1092:D1095)</f>
        <v>1518.4</v>
      </c>
      <c r="E1091" s="41">
        <f t="shared" si="447"/>
        <v>1518.4</v>
      </c>
      <c r="F1091" s="41">
        <f t="shared" si="447"/>
        <v>1968.1</v>
      </c>
      <c r="G1091" s="56"/>
    </row>
    <row r="1092" spans="1:7" x14ac:dyDescent="0.3">
      <c r="A1092" s="53"/>
      <c r="B1092" s="13" t="s">
        <v>4</v>
      </c>
      <c r="C1092" s="38">
        <f>C1126</f>
        <v>0</v>
      </c>
      <c r="D1092" s="38">
        <f t="shared" ref="D1092:F1092" si="448">D1126</f>
        <v>0</v>
      </c>
      <c r="E1092" s="38">
        <f t="shared" si="448"/>
        <v>0</v>
      </c>
      <c r="F1092" s="38">
        <f t="shared" si="448"/>
        <v>0</v>
      </c>
      <c r="G1092" s="56"/>
    </row>
    <row r="1093" spans="1:7" x14ac:dyDescent="0.3">
      <c r="A1093" s="53"/>
      <c r="B1093" s="13" t="s">
        <v>2</v>
      </c>
      <c r="C1093" s="38">
        <f>C1127</f>
        <v>0</v>
      </c>
      <c r="D1093" s="38">
        <f t="shared" ref="D1093:F1093" si="449">D1127</f>
        <v>0</v>
      </c>
      <c r="E1093" s="38">
        <f t="shared" si="449"/>
        <v>0</v>
      </c>
      <c r="F1093" s="38">
        <f t="shared" si="449"/>
        <v>0</v>
      </c>
      <c r="G1093" s="56"/>
    </row>
    <row r="1094" spans="1:7" x14ac:dyDescent="0.3">
      <c r="A1094" s="53"/>
      <c r="B1094" s="13" t="s">
        <v>3</v>
      </c>
      <c r="C1094" s="38">
        <f t="shared" ref="C1094:F1095" si="450">C1128</f>
        <v>1968.1</v>
      </c>
      <c r="D1094" s="38">
        <f t="shared" si="450"/>
        <v>1518.4</v>
      </c>
      <c r="E1094" s="38">
        <f t="shared" si="450"/>
        <v>1518.4</v>
      </c>
      <c r="F1094" s="38">
        <f t="shared" si="450"/>
        <v>1968.1</v>
      </c>
      <c r="G1094" s="56"/>
    </row>
    <row r="1095" spans="1:7" x14ac:dyDescent="0.3">
      <c r="A1095" s="53"/>
      <c r="B1095" s="13" t="s">
        <v>5</v>
      </c>
      <c r="C1095" s="38">
        <f t="shared" si="450"/>
        <v>0</v>
      </c>
      <c r="D1095" s="38">
        <f t="shared" si="450"/>
        <v>0</v>
      </c>
      <c r="E1095" s="38">
        <f t="shared" si="450"/>
        <v>0</v>
      </c>
      <c r="F1095" s="38">
        <f t="shared" si="450"/>
        <v>0</v>
      </c>
      <c r="G1095" s="56"/>
    </row>
    <row r="1096" spans="1:7" x14ac:dyDescent="0.3">
      <c r="A1096" s="53"/>
      <c r="B1096" s="11" t="s">
        <v>441</v>
      </c>
      <c r="C1096" s="41">
        <f>C1097+C1098+C1100+C1102</f>
        <v>41463.800000000003</v>
      </c>
      <c r="D1096" s="41">
        <f t="shared" ref="D1096:F1096" si="451">D1097+D1098+D1100+D1102</f>
        <v>41463.800000000003</v>
      </c>
      <c r="E1096" s="41">
        <f t="shared" si="451"/>
        <v>41377.5</v>
      </c>
      <c r="F1096" s="41">
        <f t="shared" si="451"/>
        <v>41309.5</v>
      </c>
      <c r="G1096" s="56"/>
    </row>
    <row r="1097" spans="1:7" x14ac:dyDescent="0.3">
      <c r="A1097" s="53"/>
      <c r="B1097" s="13" t="s">
        <v>4</v>
      </c>
      <c r="C1097" s="38">
        <f>C1104+C1110+C1115+C1121</f>
        <v>37157</v>
      </c>
      <c r="D1097" s="38">
        <f t="shared" ref="D1097:F1097" si="452">D1104+D1110+D1115+D1121</f>
        <v>37157</v>
      </c>
      <c r="E1097" s="38">
        <f t="shared" si="452"/>
        <v>37070.699999999997</v>
      </c>
      <c r="F1097" s="38">
        <f t="shared" si="452"/>
        <v>37070.699999999997</v>
      </c>
      <c r="G1097" s="56"/>
    </row>
    <row r="1098" spans="1:7" x14ac:dyDescent="0.3">
      <c r="A1098" s="53"/>
      <c r="B1098" s="13" t="s">
        <v>60</v>
      </c>
      <c r="C1098" s="38">
        <f>C1105+C1111+C1116+C1122</f>
        <v>2033</v>
      </c>
      <c r="D1098" s="38">
        <f t="shared" ref="D1098:F1098" si="453">D1105+D1111+D1116+D1122</f>
        <v>2033</v>
      </c>
      <c r="E1098" s="38">
        <f t="shared" si="453"/>
        <v>2033</v>
      </c>
      <c r="F1098" s="38">
        <f t="shared" si="453"/>
        <v>2033</v>
      </c>
      <c r="G1098" s="56"/>
    </row>
    <row r="1099" spans="1:7" x14ac:dyDescent="0.3">
      <c r="A1099" s="53"/>
      <c r="B1099" s="8" t="s">
        <v>259</v>
      </c>
      <c r="C1099" s="38">
        <f>C1117</f>
        <v>190</v>
      </c>
      <c r="D1099" s="38">
        <f t="shared" ref="D1099:F1099" si="454">D1117</f>
        <v>190</v>
      </c>
      <c r="E1099" s="38">
        <f t="shared" si="454"/>
        <v>190</v>
      </c>
      <c r="F1099" s="38">
        <f t="shared" si="454"/>
        <v>190</v>
      </c>
      <c r="G1099" s="56"/>
    </row>
    <row r="1100" spans="1:7" x14ac:dyDescent="0.3">
      <c r="A1100" s="53"/>
      <c r="B1100" s="13" t="s">
        <v>111</v>
      </c>
      <c r="C1100" s="38">
        <f>C1106+C1112+C1118+C1123</f>
        <v>2273.8000000000002</v>
      </c>
      <c r="D1100" s="38">
        <f t="shared" ref="D1100:F1100" si="455">D1106+D1112+D1118+D1123</f>
        <v>2273.8000000000002</v>
      </c>
      <c r="E1100" s="38">
        <f t="shared" si="455"/>
        <v>2273.8000000000002</v>
      </c>
      <c r="F1100" s="38">
        <f t="shared" si="455"/>
        <v>2205.8000000000002</v>
      </c>
      <c r="G1100" s="56"/>
    </row>
    <row r="1101" spans="1:7" x14ac:dyDescent="0.25">
      <c r="A1101" s="53"/>
      <c r="B1101" s="18" t="s">
        <v>97</v>
      </c>
      <c r="C1101" s="38">
        <f>C1107</f>
        <v>68</v>
      </c>
      <c r="D1101" s="38">
        <f t="shared" ref="D1101:F1101" si="456">D1107</f>
        <v>68</v>
      </c>
      <c r="E1101" s="38">
        <f t="shared" si="456"/>
        <v>68</v>
      </c>
      <c r="F1101" s="38">
        <f t="shared" si="456"/>
        <v>0</v>
      </c>
      <c r="G1101" s="56"/>
    </row>
    <row r="1102" spans="1:7" x14ac:dyDescent="0.3">
      <c r="A1102" s="54"/>
      <c r="B1102" s="13" t="s">
        <v>5</v>
      </c>
      <c r="C1102" s="38">
        <f>C1108+C1113+C1119+C1124</f>
        <v>0</v>
      </c>
      <c r="D1102" s="38">
        <f t="shared" ref="D1102:F1102" si="457">D1108+D1113+D1119+D1124</f>
        <v>0</v>
      </c>
      <c r="E1102" s="38">
        <f t="shared" si="457"/>
        <v>0</v>
      </c>
      <c r="F1102" s="38">
        <f t="shared" si="457"/>
        <v>0</v>
      </c>
      <c r="G1102" s="57"/>
    </row>
    <row r="1103" spans="1:7" ht="78" customHeight="1" x14ac:dyDescent="0.25">
      <c r="A1103" s="69" t="s">
        <v>261</v>
      </c>
      <c r="B1103" s="39" t="s">
        <v>262</v>
      </c>
      <c r="C1103" s="35">
        <f>C1104+C1105+C1106+C1108</f>
        <v>474.5</v>
      </c>
      <c r="D1103" s="35">
        <f>D1104+D1105+D1106+D1108</f>
        <v>474.5</v>
      </c>
      <c r="E1103" s="35">
        <f>E1104+E1105+E1106+E1108</f>
        <v>474.5</v>
      </c>
      <c r="F1103" s="35">
        <f>F1104+F1105+F1106+F1108</f>
        <v>406.5</v>
      </c>
      <c r="G1103" s="87" t="s">
        <v>411</v>
      </c>
    </row>
    <row r="1104" spans="1:7" x14ac:dyDescent="0.3">
      <c r="A1104" s="70"/>
      <c r="B1104" s="13" t="s">
        <v>4</v>
      </c>
      <c r="C1104" s="38">
        <v>0</v>
      </c>
      <c r="D1104" s="38">
        <v>0</v>
      </c>
      <c r="E1104" s="38">
        <v>0</v>
      </c>
      <c r="F1104" s="38">
        <v>0</v>
      </c>
      <c r="G1104" s="87"/>
    </row>
    <row r="1105" spans="1:7" x14ac:dyDescent="0.3">
      <c r="A1105" s="70"/>
      <c r="B1105" s="13" t="s">
        <v>2</v>
      </c>
      <c r="C1105" s="38">
        <v>0</v>
      </c>
      <c r="D1105" s="38">
        <v>0</v>
      </c>
      <c r="E1105" s="38">
        <v>0</v>
      </c>
      <c r="F1105" s="38">
        <v>0</v>
      </c>
      <c r="G1105" s="87"/>
    </row>
    <row r="1106" spans="1:7" x14ac:dyDescent="0.3">
      <c r="A1106" s="70"/>
      <c r="B1106" s="13" t="s">
        <v>111</v>
      </c>
      <c r="C1106" s="38">
        <v>474.5</v>
      </c>
      <c r="D1106" s="38">
        <v>474.5</v>
      </c>
      <c r="E1106" s="38">
        <v>474.5</v>
      </c>
      <c r="F1106" s="38">
        <v>406.5</v>
      </c>
      <c r="G1106" s="87"/>
    </row>
    <row r="1107" spans="1:7" x14ac:dyDescent="0.25">
      <c r="A1107" s="70"/>
      <c r="B1107" s="18" t="s">
        <v>97</v>
      </c>
      <c r="C1107" s="38">
        <v>68</v>
      </c>
      <c r="D1107" s="38">
        <v>68</v>
      </c>
      <c r="E1107" s="38">
        <v>68</v>
      </c>
      <c r="F1107" s="38">
        <v>0</v>
      </c>
      <c r="G1107" s="87"/>
    </row>
    <row r="1108" spans="1:7" x14ac:dyDescent="0.3">
      <c r="A1108" s="59"/>
      <c r="B1108" s="13" t="s">
        <v>5</v>
      </c>
      <c r="C1108" s="38">
        <v>0</v>
      </c>
      <c r="D1108" s="38">
        <v>0</v>
      </c>
      <c r="E1108" s="38">
        <v>0</v>
      </c>
      <c r="F1108" s="38">
        <v>0</v>
      </c>
      <c r="G1108" s="87"/>
    </row>
    <row r="1109" spans="1:7" ht="31.2" x14ac:dyDescent="0.25">
      <c r="A1109" s="69" t="s">
        <v>263</v>
      </c>
      <c r="B1109" s="25" t="s">
        <v>397</v>
      </c>
      <c r="C1109" s="35">
        <f>SUM(C1110:C1113)</f>
        <v>7853.5</v>
      </c>
      <c r="D1109" s="35">
        <f>SUM(D1110:D1113)</f>
        <v>7853.5</v>
      </c>
      <c r="E1109" s="35">
        <f>SUM(E1110:E1113)</f>
        <v>7767.2</v>
      </c>
      <c r="F1109" s="35">
        <f>SUM(F1110:F1113)</f>
        <v>7767.2</v>
      </c>
      <c r="G1109" s="87" t="s">
        <v>405</v>
      </c>
    </row>
    <row r="1110" spans="1:7" x14ac:dyDescent="0.3">
      <c r="A1110" s="70"/>
      <c r="B1110" s="13" t="s">
        <v>4</v>
      </c>
      <c r="C1110" s="38">
        <v>7853.5</v>
      </c>
      <c r="D1110" s="38">
        <v>7853.5</v>
      </c>
      <c r="E1110" s="38">
        <v>7767.2</v>
      </c>
      <c r="F1110" s="38">
        <v>7767.2</v>
      </c>
      <c r="G1110" s="84"/>
    </row>
    <row r="1111" spans="1:7" x14ac:dyDescent="0.3">
      <c r="A1111" s="70"/>
      <c r="B1111" s="13" t="s">
        <v>2</v>
      </c>
      <c r="C1111" s="38">
        <v>0</v>
      </c>
      <c r="D1111" s="38">
        <v>0</v>
      </c>
      <c r="E1111" s="38">
        <v>0</v>
      </c>
      <c r="F1111" s="38">
        <v>0</v>
      </c>
      <c r="G1111" s="84"/>
    </row>
    <row r="1112" spans="1:7" x14ac:dyDescent="0.25">
      <c r="A1112" s="70"/>
      <c r="B1112" s="15" t="s">
        <v>3</v>
      </c>
      <c r="C1112" s="35">
        <v>0</v>
      </c>
      <c r="D1112" s="35">
        <v>0</v>
      </c>
      <c r="E1112" s="35">
        <v>0</v>
      </c>
      <c r="F1112" s="35">
        <v>0</v>
      </c>
      <c r="G1112" s="84"/>
    </row>
    <row r="1113" spans="1:7" x14ac:dyDescent="0.3">
      <c r="A1113" s="59"/>
      <c r="B1113" s="13" t="s">
        <v>5</v>
      </c>
      <c r="C1113" s="38">
        <v>0</v>
      </c>
      <c r="D1113" s="38">
        <v>0</v>
      </c>
      <c r="E1113" s="38">
        <v>0</v>
      </c>
      <c r="F1113" s="38">
        <v>0</v>
      </c>
      <c r="G1113" s="84"/>
    </row>
    <row r="1114" spans="1:7" ht="109.2" x14ac:dyDescent="0.25">
      <c r="A1114" s="69" t="s">
        <v>264</v>
      </c>
      <c r="B1114" s="25" t="s">
        <v>139</v>
      </c>
      <c r="C1114" s="35">
        <f>C1115+C1116+C1118+C1119</f>
        <v>32228.7</v>
      </c>
      <c r="D1114" s="35">
        <f t="shared" ref="D1114:F1114" si="458">D1115+D1116+D1118+D1119</f>
        <v>32228.7</v>
      </c>
      <c r="E1114" s="35">
        <f t="shared" ref="E1114" si="459">E1115+E1116+E1118+E1119</f>
        <v>32228.7</v>
      </c>
      <c r="F1114" s="35">
        <f t="shared" si="458"/>
        <v>32228.7</v>
      </c>
      <c r="G1114" s="87" t="s">
        <v>429</v>
      </c>
    </row>
    <row r="1115" spans="1:7" x14ac:dyDescent="0.3">
      <c r="A1115" s="69"/>
      <c r="B1115" s="13" t="s">
        <v>4</v>
      </c>
      <c r="C1115" s="38">
        <v>28396.400000000001</v>
      </c>
      <c r="D1115" s="38">
        <v>28396.400000000001</v>
      </c>
      <c r="E1115" s="38">
        <v>28396.400000000001</v>
      </c>
      <c r="F1115" s="38">
        <v>28396.400000000001</v>
      </c>
      <c r="G1115" s="88"/>
    </row>
    <row r="1116" spans="1:7" x14ac:dyDescent="0.3">
      <c r="A1116" s="69"/>
      <c r="B1116" s="13" t="s">
        <v>60</v>
      </c>
      <c r="C1116" s="38">
        <v>2033</v>
      </c>
      <c r="D1116" s="38">
        <v>2033</v>
      </c>
      <c r="E1116" s="38">
        <v>2033</v>
      </c>
      <c r="F1116" s="38">
        <v>2033</v>
      </c>
      <c r="G1116" s="88"/>
    </row>
    <row r="1117" spans="1:7" x14ac:dyDescent="0.3">
      <c r="A1117" s="69"/>
      <c r="B1117" s="43" t="s">
        <v>259</v>
      </c>
      <c r="C1117" s="38">
        <v>190</v>
      </c>
      <c r="D1117" s="38">
        <v>190</v>
      </c>
      <c r="E1117" s="38">
        <v>190</v>
      </c>
      <c r="F1117" s="38">
        <v>190</v>
      </c>
      <c r="G1117" s="88"/>
    </row>
    <row r="1118" spans="1:7" ht="15.75" customHeight="1" x14ac:dyDescent="0.3">
      <c r="A1118" s="69"/>
      <c r="B1118" s="13" t="s">
        <v>3</v>
      </c>
      <c r="C1118" s="38">
        <v>1799.3</v>
      </c>
      <c r="D1118" s="38">
        <v>1799.3</v>
      </c>
      <c r="E1118" s="38">
        <v>1799.3</v>
      </c>
      <c r="F1118" s="38">
        <v>1799.3</v>
      </c>
      <c r="G1118" s="88"/>
    </row>
    <row r="1119" spans="1:7" x14ac:dyDescent="0.3">
      <c r="A1119" s="59"/>
      <c r="B1119" s="13" t="s">
        <v>5</v>
      </c>
      <c r="C1119" s="38">
        <v>0</v>
      </c>
      <c r="D1119" s="38">
        <v>0</v>
      </c>
      <c r="E1119" s="38">
        <v>0</v>
      </c>
      <c r="F1119" s="38">
        <v>0</v>
      </c>
      <c r="G1119" s="88"/>
    </row>
    <row r="1120" spans="1:7" ht="156" x14ac:dyDescent="0.25">
      <c r="A1120" s="69" t="s">
        <v>265</v>
      </c>
      <c r="B1120" s="25" t="s">
        <v>138</v>
      </c>
      <c r="C1120" s="35">
        <f>SUM(C1121:C1124)</f>
        <v>907.1</v>
      </c>
      <c r="D1120" s="35">
        <f>SUM(D1121:D1124)</f>
        <v>907.1</v>
      </c>
      <c r="E1120" s="35">
        <f>SUM(E1121:E1124)</f>
        <v>907.1</v>
      </c>
      <c r="F1120" s="35">
        <f>SUM(F1121:F1124)</f>
        <v>907.1</v>
      </c>
      <c r="G1120" s="55" t="s">
        <v>404</v>
      </c>
    </row>
    <row r="1121" spans="1:7" x14ac:dyDescent="0.3">
      <c r="A1121" s="69"/>
      <c r="B1121" s="13" t="s">
        <v>4</v>
      </c>
      <c r="C1121" s="38">
        <v>907.1</v>
      </c>
      <c r="D1121" s="38">
        <v>907.1</v>
      </c>
      <c r="E1121" s="38">
        <v>907.1</v>
      </c>
      <c r="F1121" s="38">
        <v>907.1</v>
      </c>
      <c r="G1121" s="113"/>
    </row>
    <row r="1122" spans="1:7" x14ac:dyDescent="0.3">
      <c r="A1122" s="69"/>
      <c r="B1122" s="13" t="s">
        <v>2</v>
      </c>
      <c r="C1122" s="38">
        <v>0</v>
      </c>
      <c r="D1122" s="38">
        <v>0</v>
      </c>
      <c r="E1122" s="38">
        <v>0</v>
      </c>
      <c r="F1122" s="38">
        <v>0</v>
      </c>
      <c r="G1122" s="113"/>
    </row>
    <row r="1123" spans="1:7" x14ac:dyDescent="0.3">
      <c r="A1123" s="69"/>
      <c r="B1123" s="13" t="s">
        <v>3</v>
      </c>
      <c r="C1123" s="38">
        <v>0</v>
      </c>
      <c r="D1123" s="38">
        <v>0</v>
      </c>
      <c r="E1123" s="38">
        <v>0</v>
      </c>
      <c r="F1123" s="38">
        <v>0</v>
      </c>
      <c r="G1123" s="113"/>
    </row>
    <row r="1124" spans="1:7" x14ac:dyDescent="0.3">
      <c r="A1124" s="59"/>
      <c r="B1124" s="13" t="s">
        <v>5</v>
      </c>
      <c r="C1124" s="38">
        <v>0</v>
      </c>
      <c r="D1124" s="38">
        <v>0</v>
      </c>
      <c r="E1124" s="38">
        <v>0</v>
      </c>
      <c r="F1124" s="38">
        <v>0</v>
      </c>
      <c r="G1124" s="114"/>
    </row>
    <row r="1125" spans="1:7" ht="31.5" customHeight="1" x14ac:dyDescent="0.25">
      <c r="A1125" s="69" t="s">
        <v>266</v>
      </c>
      <c r="B1125" s="20" t="s">
        <v>430</v>
      </c>
      <c r="C1125" s="35">
        <f>SUM(C1126:C1129)</f>
        <v>1968.1</v>
      </c>
      <c r="D1125" s="35">
        <f>SUM(D1126:D1129)</f>
        <v>1518.4</v>
      </c>
      <c r="E1125" s="35">
        <f>SUM(E1126:E1129)</f>
        <v>1518.4</v>
      </c>
      <c r="F1125" s="35">
        <f>SUM(F1126:F1129)</f>
        <v>1968.1</v>
      </c>
      <c r="G1125" s="87" t="s">
        <v>343</v>
      </c>
    </row>
    <row r="1126" spans="1:7" x14ac:dyDescent="0.3">
      <c r="A1126" s="69"/>
      <c r="B1126" s="13" t="s">
        <v>4</v>
      </c>
      <c r="C1126" s="38">
        <v>0</v>
      </c>
      <c r="D1126" s="38">
        <v>0</v>
      </c>
      <c r="E1126" s="38">
        <v>0</v>
      </c>
      <c r="F1126" s="38">
        <v>0</v>
      </c>
      <c r="G1126" s="87"/>
    </row>
    <row r="1127" spans="1:7" x14ac:dyDescent="0.25">
      <c r="A1127" s="69"/>
      <c r="B1127" s="15" t="s">
        <v>2</v>
      </c>
      <c r="C1127" s="38">
        <v>0</v>
      </c>
      <c r="D1127" s="38">
        <v>0</v>
      </c>
      <c r="E1127" s="38">
        <v>0</v>
      </c>
      <c r="F1127" s="38">
        <v>0</v>
      </c>
      <c r="G1127" s="87"/>
    </row>
    <row r="1128" spans="1:7" x14ac:dyDescent="0.3">
      <c r="A1128" s="69"/>
      <c r="B1128" s="13" t="s">
        <v>3</v>
      </c>
      <c r="C1128" s="38">
        <v>1968.1</v>
      </c>
      <c r="D1128" s="38">
        <v>1518.4</v>
      </c>
      <c r="E1128" s="38">
        <v>1518.4</v>
      </c>
      <c r="F1128" s="38">
        <v>1968.1</v>
      </c>
      <c r="G1128" s="87"/>
    </row>
    <row r="1129" spans="1:7" x14ac:dyDescent="0.3">
      <c r="A1129" s="59"/>
      <c r="B1129" s="13" t="s">
        <v>5</v>
      </c>
      <c r="C1129" s="38">
        <v>0</v>
      </c>
      <c r="D1129" s="38">
        <v>0</v>
      </c>
      <c r="E1129" s="38">
        <v>0</v>
      </c>
      <c r="F1129" s="38">
        <v>0</v>
      </c>
      <c r="G1129" s="87"/>
    </row>
    <row r="1130" spans="1:7" ht="31.2" x14ac:dyDescent="0.25">
      <c r="A1130" s="124" t="s">
        <v>110</v>
      </c>
      <c r="B1130" s="10" t="s">
        <v>72</v>
      </c>
      <c r="C1130" s="47">
        <f>C1131+C1132+C1133+C1135</f>
        <v>79410.7</v>
      </c>
      <c r="D1130" s="47">
        <f t="shared" ref="D1130:F1130" si="460">D1131+D1132+D1133+D1135</f>
        <v>78982.7</v>
      </c>
      <c r="E1130" s="47">
        <f t="shared" si="460"/>
        <v>78982.7</v>
      </c>
      <c r="F1130" s="47">
        <f t="shared" si="460"/>
        <v>77784.2</v>
      </c>
      <c r="G1130" s="96"/>
    </row>
    <row r="1131" spans="1:7" x14ac:dyDescent="0.3">
      <c r="A1131" s="92"/>
      <c r="B1131" s="13" t="s">
        <v>4</v>
      </c>
      <c r="C1131" s="38">
        <f>C1137</f>
        <v>0</v>
      </c>
      <c r="D1131" s="38">
        <f t="shared" ref="D1131:F1131" si="461">D1137</f>
        <v>0</v>
      </c>
      <c r="E1131" s="38">
        <f t="shared" si="461"/>
        <v>0</v>
      </c>
      <c r="F1131" s="38">
        <f t="shared" si="461"/>
        <v>0</v>
      </c>
      <c r="G1131" s="56"/>
    </row>
    <row r="1132" spans="1:7" x14ac:dyDescent="0.3">
      <c r="A1132" s="92"/>
      <c r="B1132" s="13" t="s">
        <v>2</v>
      </c>
      <c r="C1132" s="38">
        <f>C1138</f>
        <v>0</v>
      </c>
      <c r="D1132" s="38">
        <f t="shared" ref="D1132:F1132" si="462">D1138</f>
        <v>0</v>
      </c>
      <c r="E1132" s="38">
        <f t="shared" si="462"/>
        <v>0</v>
      </c>
      <c r="F1132" s="38">
        <f t="shared" si="462"/>
        <v>0</v>
      </c>
      <c r="G1132" s="56"/>
    </row>
    <row r="1133" spans="1:7" x14ac:dyDescent="0.3">
      <c r="A1133" s="92"/>
      <c r="B1133" s="13" t="s">
        <v>111</v>
      </c>
      <c r="C1133" s="38">
        <f>C1139</f>
        <v>79410.7</v>
      </c>
      <c r="D1133" s="38">
        <f t="shared" ref="D1133:F1133" si="463">D1139</f>
        <v>78982.7</v>
      </c>
      <c r="E1133" s="38">
        <f t="shared" si="463"/>
        <v>78982.7</v>
      </c>
      <c r="F1133" s="38">
        <f t="shared" si="463"/>
        <v>77784.2</v>
      </c>
      <c r="G1133" s="56"/>
    </row>
    <row r="1134" spans="1:7" ht="17.25" customHeight="1" x14ac:dyDescent="0.3">
      <c r="A1134" s="92"/>
      <c r="B1134" s="8" t="s">
        <v>336</v>
      </c>
      <c r="C1134" s="38">
        <f>C1140</f>
        <v>1198.5</v>
      </c>
      <c r="D1134" s="38">
        <f t="shared" ref="D1134:F1134" si="464">D1140</f>
        <v>1198.5</v>
      </c>
      <c r="E1134" s="38">
        <f t="shared" si="464"/>
        <v>1198.5</v>
      </c>
      <c r="F1134" s="38">
        <f t="shared" si="464"/>
        <v>0</v>
      </c>
      <c r="G1134" s="56"/>
    </row>
    <row r="1135" spans="1:7" x14ac:dyDescent="0.3">
      <c r="A1135" s="92"/>
      <c r="B1135" s="13" t="s">
        <v>5</v>
      </c>
      <c r="C1135" s="38">
        <f>C1141</f>
        <v>0</v>
      </c>
      <c r="D1135" s="38">
        <f t="shared" ref="D1135:F1135" si="465">D1141</f>
        <v>0</v>
      </c>
      <c r="E1135" s="38">
        <f t="shared" si="465"/>
        <v>0</v>
      </c>
      <c r="F1135" s="38">
        <f t="shared" si="465"/>
        <v>0</v>
      </c>
      <c r="G1135" s="56"/>
    </row>
    <row r="1136" spans="1:7" x14ac:dyDescent="0.3">
      <c r="A1136" s="94"/>
      <c r="B1136" s="11" t="s">
        <v>439</v>
      </c>
      <c r="C1136" s="41">
        <f>C1137+C1138+C1139+C1141</f>
        <v>79410.7</v>
      </c>
      <c r="D1136" s="41">
        <f t="shared" ref="D1136:F1136" si="466">D1137+D1138+D1139+D1141</f>
        <v>78982.7</v>
      </c>
      <c r="E1136" s="41">
        <f t="shared" si="466"/>
        <v>78982.7</v>
      </c>
      <c r="F1136" s="41">
        <f t="shared" si="466"/>
        <v>77784.2</v>
      </c>
      <c r="G1136" s="56"/>
    </row>
    <row r="1137" spans="1:7" x14ac:dyDescent="0.3">
      <c r="A1137" s="94"/>
      <c r="B1137" s="13" t="s">
        <v>4</v>
      </c>
      <c r="C1137" s="38">
        <f>C1143+C1148+C1154+C1160</f>
        <v>0</v>
      </c>
      <c r="D1137" s="38">
        <f t="shared" ref="D1137:F1137" si="467">D1143+D1148+D1154+D1160</f>
        <v>0</v>
      </c>
      <c r="E1137" s="38">
        <f t="shared" si="467"/>
        <v>0</v>
      </c>
      <c r="F1137" s="38">
        <f t="shared" si="467"/>
        <v>0</v>
      </c>
      <c r="G1137" s="56"/>
    </row>
    <row r="1138" spans="1:7" x14ac:dyDescent="0.3">
      <c r="A1138" s="94"/>
      <c r="B1138" s="13" t="s">
        <v>2</v>
      </c>
      <c r="C1138" s="38">
        <f t="shared" ref="C1138:F1138" si="468">C1144+C1149+C1155+C1161</f>
        <v>0</v>
      </c>
      <c r="D1138" s="38">
        <f t="shared" si="468"/>
        <v>0</v>
      </c>
      <c r="E1138" s="38">
        <f t="shared" si="468"/>
        <v>0</v>
      </c>
      <c r="F1138" s="38">
        <f t="shared" si="468"/>
        <v>0</v>
      </c>
      <c r="G1138" s="56"/>
    </row>
    <row r="1139" spans="1:7" x14ac:dyDescent="0.3">
      <c r="A1139" s="94"/>
      <c r="B1139" s="13" t="s">
        <v>111</v>
      </c>
      <c r="C1139" s="38">
        <f>C1145+C1150+C1156+C1162+C1167</f>
        <v>79410.7</v>
      </c>
      <c r="D1139" s="38">
        <f t="shared" ref="D1139:F1139" si="469">D1145+D1150+D1156+D1162+D1167</f>
        <v>78982.7</v>
      </c>
      <c r="E1139" s="38">
        <f t="shared" si="469"/>
        <v>78982.7</v>
      </c>
      <c r="F1139" s="38">
        <f t="shared" si="469"/>
        <v>77784.2</v>
      </c>
      <c r="G1139" s="56"/>
    </row>
    <row r="1140" spans="1:7" x14ac:dyDescent="0.3">
      <c r="A1140" s="94"/>
      <c r="B1140" s="8" t="s">
        <v>336</v>
      </c>
      <c r="C1140" s="38">
        <f>C1151+C1157</f>
        <v>1198.5</v>
      </c>
      <c r="D1140" s="38">
        <f t="shared" ref="D1140:F1140" si="470">D1151+D1157</f>
        <v>1198.5</v>
      </c>
      <c r="E1140" s="38">
        <f t="shared" si="470"/>
        <v>1198.5</v>
      </c>
      <c r="F1140" s="38">
        <f t="shared" si="470"/>
        <v>0</v>
      </c>
      <c r="G1140" s="56"/>
    </row>
    <row r="1141" spans="1:7" x14ac:dyDescent="0.3">
      <c r="A1141" s="95"/>
      <c r="B1141" s="13" t="s">
        <v>5</v>
      </c>
      <c r="C1141" s="38">
        <f>C1146+C1152+C1158+C1163+C1168</f>
        <v>0</v>
      </c>
      <c r="D1141" s="38">
        <f t="shared" ref="D1141:F1141" si="471">D1146+D1152+D1158+D1163+D1168</f>
        <v>0</v>
      </c>
      <c r="E1141" s="38">
        <f t="shared" si="471"/>
        <v>0</v>
      </c>
      <c r="F1141" s="38">
        <f t="shared" si="471"/>
        <v>0</v>
      </c>
      <c r="G1141" s="57"/>
    </row>
    <row r="1142" spans="1:7" ht="60" customHeight="1" x14ac:dyDescent="0.25">
      <c r="A1142" s="58" t="s">
        <v>267</v>
      </c>
      <c r="B1142" s="21" t="s">
        <v>277</v>
      </c>
      <c r="C1142" s="35">
        <f>SUM(C1143:C1146)</f>
        <v>44068.3</v>
      </c>
      <c r="D1142" s="35">
        <f>SUM(D1143:D1146)</f>
        <v>44068.3</v>
      </c>
      <c r="E1142" s="35">
        <f>SUM(E1143:E1146)</f>
        <v>44068.3</v>
      </c>
      <c r="F1142" s="35">
        <f>SUM(F1143:F1146)</f>
        <v>44068.3</v>
      </c>
      <c r="G1142" s="87" t="s">
        <v>398</v>
      </c>
    </row>
    <row r="1143" spans="1:7" x14ac:dyDescent="0.3">
      <c r="A1143" s="69"/>
      <c r="B1143" s="13" t="s">
        <v>4</v>
      </c>
      <c r="C1143" s="38">
        <v>0</v>
      </c>
      <c r="D1143" s="38">
        <v>0</v>
      </c>
      <c r="E1143" s="38">
        <v>0</v>
      </c>
      <c r="F1143" s="38">
        <v>0</v>
      </c>
      <c r="G1143" s="88"/>
    </row>
    <row r="1144" spans="1:7" x14ac:dyDescent="0.3">
      <c r="A1144" s="69"/>
      <c r="B1144" s="13" t="s">
        <v>2</v>
      </c>
      <c r="C1144" s="38">
        <v>0</v>
      </c>
      <c r="D1144" s="38">
        <v>0</v>
      </c>
      <c r="E1144" s="38">
        <v>0</v>
      </c>
      <c r="F1144" s="38">
        <v>0</v>
      </c>
      <c r="G1144" s="88"/>
    </row>
    <row r="1145" spans="1:7" ht="15.75" customHeight="1" x14ac:dyDescent="0.3">
      <c r="A1145" s="69"/>
      <c r="B1145" s="13" t="s">
        <v>3</v>
      </c>
      <c r="C1145" s="38">
        <v>44068.3</v>
      </c>
      <c r="D1145" s="38">
        <v>44068.3</v>
      </c>
      <c r="E1145" s="38">
        <v>44068.3</v>
      </c>
      <c r="F1145" s="38">
        <v>44068.3</v>
      </c>
      <c r="G1145" s="88"/>
    </row>
    <row r="1146" spans="1:7" x14ac:dyDescent="0.3">
      <c r="A1146" s="59"/>
      <c r="B1146" s="13" t="s">
        <v>5</v>
      </c>
      <c r="C1146" s="38">
        <v>0</v>
      </c>
      <c r="D1146" s="38">
        <v>0</v>
      </c>
      <c r="E1146" s="38">
        <v>0</v>
      </c>
      <c r="F1146" s="38">
        <v>0</v>
      </c>
      <c r="G1146" s="88"/>
    </row>
    <row r="1147" spans="1:7" ht="109.2" x14ac:dyDescent="0.25">
      <c r="A1147" s="109" t="s">
        <v>268</v>
      </c>
      <c r="B1147" s="21" t="s">
        <v>89</v>
      </c>
      <c r="C1147" s="35">
        <f>C1148+C1149+C1150</f>
        <v>9639.7999999999993</v>
      </c>
      <c r="D1147" s="35">
        <f t="shared" ref="D1147:F1147" si="472">D1148+D1149+D1150</f>
        <v>9211.7999999999993</v>
      </c>
      <c r="E1147" s="35">
        <f t="shared" ref="E1147" si="473">E1148+E1149+E1150</f>
        <v>9211.7999999999993</v>
      </c>
      <c r="F1147" s="35">
        <f t="shared" si="472"/>
        <v>8392</v>
      </c>
      <c r="G1147" s="55" t="s">
        <v>412</v>
      </c>
    </row>
    <row r="1148" spans="1:7" ht="15.75" customHeight="1" x14ac:dyDescent="0.3">
      <c r="A1148" s="110"/>
      <c r="B1148" s="13" t="s">
        <v>4</v>
      </c>
      <c r="C1148" s="38">
        <v>0</v>
      </c>
      <c r="D1148" s="38">
        <v>0</v>
      </c>
      <c r="E1148" s="38">
        <v>0</v>
      </c>
      <c r="F1148" s="38">
        <v>0</v>
      </c>
      <c r="G1148" s="89"/>
    </row>
    <row r="1149" spans="1:7" x14ac:dyDescent="0.3">
      <c r="A1149" s="110"/>
      <c r="B1149" s="13" t="s">
        <v>2</v>
      </c>
      <c r="C1149" s="38">
        <v>0</v>
      </c>
      <c r="D1149" s="38">
        <v>0</v>
      </c>
      <c r="E1149" s="38">
        <v>0</v>
      </c>
      <c r="F1149" s="38">
        <v>0</v>
      </c>
      <c r="G1149" s="89"/>
    </row>
    <row r="1150" spans="1:7" ht="15.75" customHeight="1" x14ac:dyDescent="0.3">
      <c r="A1150" s="110"/>
      <c r="B1150" s="13" t="s">
        <v>111</v>
      </c>
      <c r="C1150" s="38">
        <v>9639.7999999999993</v>
      </c>
      <c r="D1150" s="38">
        <v>9211.7999999999993</v>
      </c>
      <c r="E1150" s="38">
        <v>9211.7999999999993</v>
      </c>
      <c r="F1150" s="38">
        <v>8392</v>
      </c>
      <c r="G1150" s="89"/>
    </row>
    <row r="1151" spans="1:7" ht="15.75" customHeight="1" x14ac:dyDescent="0.3">
      <c r="A1151" s="110"/>
      <c r="B1151" s="8" t="s">
        <v>336</v>
      </c>
      <c r="C1151" s="38">
        <v>819.8</v>
      </c>
      <c r="D1151" s="38">
        <v>819.8</v>
      </c>
      <c r="E1151" s="38">
        <v>819.8</v>
      </c>
      <c r="F1151" s="38">
        <v>0</v>
      </c>
      <c r="G1151" s="89"/>
    </row>
    <row r="1152" spans="1:7" ht="15.75" customHeight="1" x14ac:dyDescent="0.3">
      <c r="A1152" s="54"/>
      <c r="B1152" s="13" t="s">
        <v>5</v>
      </c>
      <c r="C1152" s="38">
        <v>0</v>
      </c>
      <c r="D1152" s="38">
        <v>0</v>
      </c>
      <c r="E1152" s="38">
        <v>0</v>
      </c>
      <c r="F1152" s="38">
        <v>0</v>
      </c>
      <c r="G1152" s="108"/>
    </row>
    <row r="1153" spans="1:7" ht="52.5" customHeight="1" x14ac:dyDescent="0.25">
      <c r="A1153" s="58" t="s">
        <v>269</v>
      </c>
      <c r="B1153" s="21" t="s">
        <v>90</v>
      </c>
      <c r="C1153" s="35">
        <f>C1154+C1155+C1156+C1158</f>
        <v>432.9</v>
      </c>
      <c r="D1153" s="35">
        <f>D1154+D1155+D1156+D1158</f>
        <v>432.9</v>
      </c>
      <c r="E1153" s="35">
        <f>E1154+E1155+E1156+E1158</f>
        <v>432.9</v>
      </c>
      <c r="F1153" s="35">
        <f>F1154+F1155+F1156+F1158</f>
        <v>54.2</v>
      </c>
      <c r="G1153" s="87" t="s">
        <v>399</v>
      </c>
    </row>
    <row r="1154" spans="1:7" x14ac:dyDescent="0.3">
      <c r="A1154" s="69"/>
      <c r="B1154" s="13" t="s">
        <v>4</v>
      </c>
      <c r="C1154" s="38">
        <v>0</v>
      </c>
      <c r="D1154" s="38">
        <v>0</v>
      </c>
      <c r="E1154" s="38">
        <v>0</v>
      </c>
      <c r="F1154" s="38">
        <v>0</v>
      </c>
      <c r="G1154" s="84"/>
    </row>
    <row r="1155" spans="1:7" ht="15.75" customHeight="1" x14ac:dyDescent="0.3">
      <c r="A1155" s="69"/>
      <c r="B1155" s="13" t="s">
        <v>2</v>
      </c>
      <c r="C1155" s="38">
        <v>0</v>
      </c>
      <c r="D1155" s="38">
        <v>0</v>
      </c>
      <c r="E1155" s="38">
        <v>0</v>
      </c>
      <c r="F1155" s="38">
        <v>0</v>
      </c>
      <c r="G1155" s="84"/>
    </row>
    <row r="1156" spans="1:7" x14ac:dyDescent="0.3">
      <c r="A1156" s="69"/>
      <c r="B1156" s="13" t="s">
        <v>111</v>
      </c>
      <c r="C1156" s="38">
        <v>432.9</v>
      </c>
      <c r="D1156" s="38">
        <v>432.9</v>
      </c>
      <c r="E1156" s="38">
        <v>432.9</v>
      </c>
      <c r="F1156" s="38">
        <v>54.2</v>
      </c>
      <c r="G1156" s="84"/>
    </row>
    <row r="1157" spans="1:7" ht="15.75" customHeight="1" x14ac:dyDescent="0.3">
      <c r="A1157" s="69"/>
      <c r="B1157" s="8" t="s">
        <v>336</v>
      </c>
      <c r="C1157" s="38">
        <v>378.7</v>
      </c>
      <c r="D1157" s="38">
        <v>378.7</v>
      </c>
      <c r="E1157" s="38">
        <v>378.7</v>
      </c>
      <c r="F1157" s="38">
        <v>0</v>
      </c>
      <c r="G1157" s="84"/>
    </row>
    <row r="1158" spans="1:7" ht="15.75" customHeight="1" x14ac:dyDescent="0.3">
      <c r="A1158" s="59"/>
      <c r="B1158" s="13" t="s">
        <v>5</v>
      </c>
      <c r="C1158" s="38">
        <v>0</v>
      </c>
      <c r="D1158" s="38">
        <v>0</v>
      </c>
      <c r="E1158" s="38">
        <v>0</v>
      </c>
      <c r="F1158" s="38">
        <v>0</v>
      </c>
      <c r="G1158" s="84"/>
    </row>
    <row r="1159" spans="1:7" ht="46.8" x14ac:dyDescent="0.25">
      <c r="A1159" s="58" t="s">
        <v>270</v>
      </c>
      <c r="B1159" s="21" t="s">
        <v>272</v>
      </c>
      <c r="C1159" s="35">
        <f>SUM(C1160:C1163)</f>
        <v>17639.3</v>
      </c>
      <c r="D1159" s="35">
        <f>SUM(D1160:D1163)</f>
        <v>17639.3</v>
      </c>
      <c r="E1159" s="35">
        <f>SUM(E1160:E1163)</f>
        <v>17639.3</v>
      </c>
      <c r="F1159" s="35">
        <f>SUM(F1160:F1163)</f>
        <v>17639.3</v>
      </c>
      <c r="G1159" s="83" t="s">
        <v>400</v>
      </c>
    </row>
    <row r="1160" spans="1:7" x14ac:dyDescent="0.3">
      <c r="A1160" s="69"/>
      <c r="B1160" s="13" t="s">
        <v>4</v>
      </c>
      <c r="C1160" s="38">
        <v>0</v>
      </c>
      <c r="D1160" s="38">
        <v>0</v>
      </c>
      <c r="E1160" s="38">
        <v>0</v>
      </c>
      <c r="F1160" s="38">
        <v>0</v>
      </c>
      <c r="G1160" s="83"/>
    </row>
    <row r="1161" spans="1:7" x14ac:dyDescent="0.3">
      <c r="A1161" s="69"/>
      <c r="B1161" s="13" t="s">
        <v>2</v>
      </c>
      <c r="C1161" s="38">
        <v>0</v>
      </c>
      <c r="D1161" s="38">
        <v>0</v>
      </c>
      <c r="E1161" s="38">
        <v>0</v>
      </c>
      <c r="F1161" s="38">
        <v>0</v>
      </c>
      <c r="G1161" s="83"/>
    </row>
    <row r="1162" spans="1:7" x14ac:dyDescent="0.3">
      <c r="A1162" s="69"/>
      <c r="B1162" s="13" t="s">
        <v>3</v>
      </c>
      <c r="C1162" s="38">
        <v>17639.3</v>
      </c>
      <c r="D1162" s="38">
        <v>17639.3</v>
      </c>
      <c r="E1162" s="38">
        <v>17639.3</v>
      </c>
      <c r="F1162" s="38">
        <v>17639.3</v>
      </c>
      <c r="G1162" s="83"/>
    </row>
    <row r="1163" spans="1:7" x14ac:dyDescent="0.3">
      <c r="A1163" s="59"/>
      <c r="B1163" s="13" t="s">
        <v>5</v>
      </c>
      <c r="C1163" s="38">
        <v>0</v>
      </c>
      <c r="D1163" s="38">
        <v>0</v>
      </c>
      <c r="E1163" s="38">
        <v>0</v>
      </c>
      <c r="F1163" s="38">
        <v>0</v>
      </c>
      <c r="G1163" s="83"/>
    </row>
    <row r="1164" spans="1:7" ht="46.8" x14ac:dyDescent="0.25">
      <c r="A1164" s="58" t="s">
        <v>271</v>
      </c>
      <c r="B1164" s="21" t="s">
        <v>91</v>
      </c>
      <c r="C1164" s="35">
        <f>SUM(C1165:C1168)</f>
        <v>7630.4</v>
      </c>
      <c r="D1164" s="35">
        <f>SUM(D1165:D1168)</f>
        <v>7630.4</v>
      </c>
      <c r="E1164" s="35">
        <f>SUM(E1165:E1168)</f>
        <v>7630.4</v>
      </c>
      <c r="F1164" s="35">
        <f>SUM(F1165:F1168)</f>
        <v>7630.4</v>
      </c>
      <c r="G1164" s="60" t="s">
        <v>401</v>
      </c>
    </row>
    <row r="1165" spans="1:7" x14ac:dyDescent="0.3">
      <c r="A1165" s="69"/>
      <c r="B1165" s="13" t="s">
        <v>4</v>
      </c>
      <c r="C1165" s="38">
        <v>0</v>
      </c>
      <c r="D1165" s="38">
        <v>0</v>
      </c>
      <c r="E1165" s="38">
        <v>0</v>
      </c>
      <c r="F1165" s="38">
        <v>0</v>
      </c>
      <c r="G1165" s="62"/>
    </row>
    <row r="1166" spans="1:7" x14ac:dyDescent="0.3">
      <c r="A1166" s="69"/>
      <c r="B1166" s="13" t="s">
        <v>2</v>
      </c>
      <c r="C1166" s="38">
        <v>0</v>
      </c>
      <c r="D1166" s="38">
        <v>0</v>
      </c>
      <c r="E1166" s="38">
        <v>0</v>
      </c>
      <c r="F1166" s="38">
        <v>0</v>
      </c>
      <c r="G1166" s="62"/>
    </row>
    <row r="1167" spans="1:7" x14ac:dyDescent="0.3">
      <c r="A1167" s="69"/>
      <c r="B1167" s="13" t="s">
        <v>3</v>
      </c>
      <c r="C1167" s="38">
        <v>7630.4</v>
      </c>
      <c r="D1167" s="38">
        <v>7630.4</v>
      </c>
      <c r="E1167" s="38">
        <v>7630.4</v>
      </c>
      <c r="F1167" s="38">
        <v>7630.4</v>
      </c>
      <c r="G1167" s="62"/>
    </row>
    <row r="1168" spans="1:7" x14ac:dyDescent="0.3">
      <c r="A1168" s="59"/>
      <c r="B1168" s="13" t="s">
        <v>5</v>
      </c>
      <c r="C1168" s="38">
        <v>0</v>
      </c>
      <c r="D1168" s="38">
        <v>0</v>
      </c>
      <c r="E1168" s="38">
        <v>0</v>
      </c>
      <c r="F1168" s="38">
        <v>0</v>
      </c>
      <c r="G1168" s="62"/>
    </row>
    <row r="1169" spans="1:7" ht="78" x14ac:dyDescent="0.25">
      <c r="A1169" s="124" t="s">
        <v>109</v>
      </c>
      <c r="B1169" s="10" t="s">
        <v>92</v>
      </c>
      <c r="C1169" s="47">
        <f>C1170+C1171+C1172+C1174</f>
        <v>62082.400000000001</v>
      </c>
      <c r="D1169" s="47">
        <f t="shared" ref="D1169:F1169" si="474">D1170+D1171+D1172+D1174</f>
        <v>59781.8</v>
      </c>
      <c r="E1169" s="47">
        <f t="shared" si="474"/>
        <v>59781.8</v>
      </c>
      <c r="F1169" s="47">
        <f t="shared" si="474"/>
        <v>67529.7</v>
      </c>
      <c r="G1169" s="96"/>
    </row>
    <row r="1170" spans="1:7" x14ac:dyDescent="0.3">
      <c r="A1170" s="92"/>
      <c r="B1170" s="13" t="s">
        <v>4</v>
      </c>
      <c r="C1170" s="38">
        <f>C1176</f>
        <v>0</v>
      </c>
      <c r="D1170" s="38">
        <f t="shared" ref="D1170:F1170" si="475">D1176</f>
        <v>0</v>
      </c>
      <c r="E1170" s="38">
        <f t="shared" si="475"/>
        <v>0</v>
      </c>
      <c r="F1170" s="38">
        <f t="shared" si="475"/>
        <v>0</v>
      </c>
      <c r="G1170" s="56"/>
    </row>
    <row r="1171" spans="1:7" x14ac:dyDescent="0.3">
      <c r="A1171" s="92"/>
      <c r="B1171" s="13" t="s">
        <v>2</v>
      </c>
      <c r="C1171" s="38">
        <f>C1177</f>
        <v>0</v>
      </c>
      <c r="D1171" s="38">
        <f t="shared" ref="D1171:F1171" si="476">D1177</f>
        <v>0</v>
      </c>
      <c r="E1171" s="38">
        <f t="shared" si="476"/>
        <v>0</v>
      </c>
      <c r="F1171" s="38">
        <f t="shared" si="476"/>
        <v>0</v>
      </c>
      <c r="G1171" s="56"/>
    </row>
    <row r="1172" spans="1:7" x14ac:dyDescent="0.3">
      <c r="A1172" s="92"/>
      <c r="B1172" s="13" t="s">
        <v>111</v>
      </c>
      <c r="C1172" s="38">
        <f>C1178</f>
        <v>62082.400000000001</v>
      </c>
      <c r="D1172" s="38">
        <f t="shared" ref="D1172:F1172" si="477">D1178</f>
        <v>59781.8</v>
      </c>
      <c r="E1172" s="38">
        <f t="shared" si="477"/>
        <v>59781.8</v>
      </c>
      <c r="F1172" s="38">
        <f t="shared" si="477"/>
        <v>67529.7</v>
      </c>
      <c r="G1172" s="56"/>
    </row>
    <row r="1173" spans="1:7" x14ac:dyDescent="0.3">
      <c r="A1173" s="92"/>
      <c r="B1173" s="8" t="s">
        <v>336</v>
      </c>
      <c r="C1173" s="38">
        <f>C1179</f>
        <v>2200.1</v>
      </c>
      <c r="D1173" s="38">
        <f t="shared" ref="D1173:F1173" si="478">D1179</f>
        <v>700</v>
      </c>
      <c r="E1173" s="38">
        <f t="shared" si="478"/>
        <v>700</v>
      </c>
      <c r="F1173" s="38">
        <f t="shared" si="478"/>
        <v>0</v>
      </c>
      <c r="G1173" s="56"/>
    </row>
    <row r="1174" spans="1:7" x14ac:dyDescent="0.3">
      <c r="A1174" s="92"/>
      <c r="B1174" s="13" t="s">
        <v>5</v>
      </c>
      <c r="C1174" s="38">
        <f>C1180</f>
        <v>0</v>
      </c>
      <c r="D1174" s="38">
        <f t="shared" ref="D1174:F1174" si="479">D1180</f>
        <v>0</v>
      </c>
      <c r="E1174" s="38">
        <f t="shared" si="479"/>
        <v>0</v>
      </c>
      <c r="F1174" s="38">
        <f t="shared" si="479"/>
        <v>0</v>
      </c>
      <c r="G1174" s="56"/>
    </row>
    <row r="1175" spans="1:7" x14ac:dyDescent="0.3">
      <c r="A1175" s="94"/>
      <c r="B1175" s="11" t="s">
        <v>439</v>
      </c>
      <c r="C1175" s="41">
        <f>C1176+C1177+C1178+C1180</f>
        <v>62082.400000000001</v>
      </c>
      <c r="D1175" s="41">
        <f t="shared" ref="D1175:F1175" si="480">D1176+D1177+D1178+D1180</f>
        <v>59781.8</v>
      </c>
      <c r="E1175" s="41">
        <f t="shared" si="480"/>
        <v>59781.8</v>
      </c>
      <c r="F1175" s="41">
        <f t="shared" si="480"/>
        <v>67529.7</v>
      </c>
      <c r="G1175" s="56"/>
    </row>
    <row r="1176" spans="1:7" x14ac:dyDescent="0.3">
      <c r="A1176" s="94"/>
      <c r="B1176" s="13" t="s">
        <v>4</v>
      </c>
      <c r="C1176" s="38">
        <f>C1182+C1188+C1193</f>
        <v>0</v>
      </c>
      <c r="D1176" s="38">
        <f t="shared" ref="D1176:F1176" si="481">D1182+D1188+D1193</f>
        <v>0</v>
      </c>
      <c r="E1176" s="38">
        <f t="shared" si="481"/>
        <v>0</v>
      </c>
      <c r="F1176" s="38">
        <f t="shared" si="481"/>
        <v>0</v>
      </c>
      <c r="G1176" s="56"/>
    </row>
    <row r="1177" spans="1:7" x14ac:dyDescent="0.3">
      <c r="A1177" s="94"/>
      <c r="B1177" s="13" t="s">
        <v>2</v>
      </c>
      <c r="C1177" s="38">
        <f>C1183+C1189+C1194</f>
        <v>0</v>
      </c>
      <c r="D1177" s="38">
        <f t="shared" ref="D1177:F1177" si="482">D1183+D1189+D1194</f>
        <v>0</v>
      </c>
      <c r="E1177" s="38">
        <f t="shared" si="482"/>
        <v>0</v>
      </c>
      <c r="F1177" s="38">
        <f t="shared" si="482"/>
        <v>0</v>
      </c>
      <c r="G1177" s="56"/>
    </row>
    <row r="1178" spans="1:7" x14ac:dyDescent="0.3">
      <c r="A1178" s="94"/>
      <c r="B1178" s="13" t="s">
        <v>111</v>
      </c>
      <c r="C1178" s="38">
        <f>C1184+C1190+C1195</f>
        <v>62082.400000000001</v>
      </c>
      <c r="D1178" s="38">
        <f t="shared" ref="D1178:F1178" si="483">D1184+D1190+D1195</f>
        <v>59781.8</v>
      </c>
      <c r="E1178" s="38">
        <f t="shared" si="483"/>
        <v>59781.8</v>
      </c>
      <c r="F1178" s="38">
        <f t="shared" si="483"/>
        <v>67529.7</v>
      </c>
      <c r="G1178" s="56"/>
    </row>
    <row r="1179" spans="1:7" x14ac:dyDescent="0.3">
      <c r="A1179" s="94"/>
      <c r="B1179" s="8" t="s">
        <v>336</v>
      </c>
      <c r="C1179" s="38">
        <f>C1185</f>
        <v>2200.1</v>
      </c>
      <c r="D1179" s="38">
        <f t="shared" ref="D1179:F1179" si="484">D1185</f>
        <v>700</v>
      </c>
      <c r="E1179" s="38">
        <f t="shared" si="484"/>
        <v>700</v>
      </c>
      <c r="F1179" s="38">
        <f t="shared" si="484"/>
        <v>0</v>
      </c>
      <c r="G1179" s="56"/>
    </row>
    <row r="1180" spans="1:7" x14ac:dyDescent="0.3">
      <c r="A1180" s="95"/>
      <c r="B1180" s="13" t="s">
        <v>5</v>
      </c>
      <c r="C1180" s="38">
        <f>C1186+C1191+C1196</f>
        <v>0</v>
      </c>
      <c r="D1180" s="38">
        <f t="shared" ref="D1180:F1180" si="485">D1186+D1191+D1196</f>
        <v>0</v>
      </c>
      <c r="E1180" s="38">
        <f t="shared" si="485"/>
        <v>0</v>
      </c>
      <c r="F1180" s="38">
        <f t="shared" si="485"/>
        <v>0</v>
      </c>
      <c r="G1180" s="57"/>
    </row>
    <row r="1181" spans="1:7" ht="79.5" customHeight="1" x14ac:dyDescent="0.25">
      <c r="A1181" s="58" t="s">
        <v>278</v>
      </c>
      <c r="B1181" s="21" t="s">
        <v>93</v>
      </c>
      <c r="C1181" s="35">
        <f>C1182+C1183+C1184+C1186</f>
        <v>3860.1</v>
      </c>
      <c r="D1181" s="35">
        <f>D1182+D1183+D1184+D1186</f>
        <v>2106.9</v>
      </c>
      <c r="E1181" s="35">
        <f>E1182+E1183+E1184+E1186</f>
        <v>2106.9</v>
      </c>
      <c r="F1181" s="35">
        <f>F1182+F1183+F1184+F1186</f>
        <v>1406.9</v>
      </c>
      <c r="G1181" s="87" t="s">
        <v>436</v>
      </c>
    </row>
    <row r="1182" spans="1:7" x14ac:dyDescent="0.3">
      <c r="A1182" s="69"/>
      <c r="B1182" s="13" t="s">
        <v>4</v>
      </c>
      <c r="C1182" s="38">
        <v>0</v>
      </c>
      <c r="D1182" s="38">
        <v>0</v>
      </c>
      <c r="E1182" s="38">
        <v>0</v>
      </c>
      <c r="F1182" s="38">
        <v>0</v>
      </c>
      <c r="G1182" s="88"/>
    </row>
    <row r="1183" spans="1:7" x14ac:dyDescent="0.3">
      <c r="A1183" s="69"/>
      <c r="B1183" s="13" t="s">
        <v>2</v>
      </c>
      <c r="C1183" s="38">
        <v>0</v>
      </c>
      <c r="D1183" s="38">
        <v>0</v>
      </c>
      <c r="E1183" s="38">
        <v>0</v>
      </c>
      <c r="F1183" s="38">
        <v>0</v>
      </c>
      <c r="G1183" s="88"/>
    </row>
    <row r="1184" spans="1:7" x14ac:dyDescent="0.3">
      <c r="A1184" s="69"/>
      <c r="B1184" s="13" t="s">
        <v>111</v>
      </c>
      <c r="C1184" s="38">
        <v>3860.1</v>
      </c>
      <c r="D1184" s="38">
        <v>2106.9</v>
      </c>
      <c r="E1184" s="38">
        <v>2106.9</v>
      </c>
      <c r="F1184" s="38">
        <v>1406.9</v>
      </c>
      <c r="G1184" s="88"/>
    </row>
    <row r="1185" spans="1:7" x14ac:dyDescent="0.3">
      <c r="A1185" s="69"/>
      <c r="B1185" s="8" t="s">
        <v>336</v>
      </c>
      <c r="C1185" s="38">
        <v>2200.1</v>
      </c>
      <c r="D1185" s="38">
        <v>700</v>
      </c>
      <c r="E1185" s="38">
        <v>700</v>
      </c>
      <c r="F1185" s="38">
        <v>0</v>
      </c>
      <c r="G1185" s="88"/>
    </row>
    <row r="1186" spans="1:7" x14ac:dyDescent="0.3">
      <c r="A1186" s="59"/>
      <c r="B1186" s="13" t="s">
        <v>33</v>
      </c>
      <c r="C1186" s="38">
        <v>0</v>
      </c>
      <c r="D1186" s="38">
        <v>0</v>
      </c>
      <c r="E1186" s="38">
        <v>0</v>
      </c>
      <c r="F1186" s="38">
        <v>0</v>
      </c>
      <c r="G1186" s="88"/>
    </row>
    <row r="1187" spans="1:7" ht="34.5" customHeight="1" x14ac:dyDescent="0.25">
      <c r="A1187" s="58" t="s">
        <v>279</v>
      </c>
      <c r="B1187" s="21" t="s">
        <v>94</v>
      </c>
      <c r="C1187" s="35">
        <f>SUM(C1188:C1191)</f>
        <v>2919</v>
      </c>
      <c r="D1187" s="35">
        <f>SUM(D1188:D1191)</f>
        <v>2919</v>
      </c>
      <c r="E1187" s="35">
        <f>SUM(E1188:E1191)</f>
        <v>2919</v>
      </c>
      <c r="F1187" s="35">
        <f>SUM(F1188:F1191)</f>
        <v>2919</v>
      </c>
      <c r="G1187" s="87" t="s">
        <v>402</v>
      </c>
    </row>
    <row r="1188" spans="1:7" x14ac:dyDescent="0.3">
      <c r="A1188" s="69"/>
      <c r="B1188" s="13" t="s">
        <v>4</v>
      </c>
      <c r="C1188" s="38">
        <v>0</v>
      </c>
      <c r="D1188" s="38">
        <v>0</v>
      </c>
      <c r="E1188" s="38">
        <v>0</v>
      </c>
      <c r="F1188" s="38">
        <v>0</v>
      </c>
      <c r="G1188" s="87"/>
    </row>
    <row r="1189" spans="1:7" x14ac:dyDescent="0.3">
      <c r="A1189" s="69"/>
      <c r="B1189" s="13" t="s">
        <v>2</v>
      </c>
      <c r="C1189" s="38">
        <v>0</v>
      </c>
      <c r="D1189" s="38">
        <v>0</v>
      </c>
      <c r="E1189" s="38">
        <v>0</v>
      </c>
      <c r="F1189" s="38">
        <v>0</v>
      </c>
      <c r="G1189" s="87"/>
    </row>
    <row r="1190" spans="1:7" x14ac:dyDescent="0.3">
      <c r="A1190" s="69"/>
      <c r="B1190" s="13" t="s">
        <v>3</v>
      </c>
      <c r="C1190" s="38">
        <v>2919</v>
      </c>
      <c r="D1190" s="38">
        <v>2919</v>
      </c>
      <c r="E1190" s="38">
        <v>2919</v>
      </c>
      <c r="F1190" s="38">
        <v>2919</v>
      </c>
      <c r="G1190" s="87"/>
    </row>
    <row r="1191" spans="1:7" x14ac:dyDescent="0.3">
      <c r="A1191" s="59"/>
      <c r="B1191" s="13" t="s">
        <v>5</v>
      </c>
      <c r="C1191" s="38">
        <v>0</v>
      </c>
      <c r="D1191" s="38">
        <v>0</v>
      </c>
      <c r="E1191" s="38">
        <v>0</v>
      </c>
      <c r="F1191" s="38">
        <v>0</v>
      </c>
      <c r="G1191" s="87"/>
    </row>
    <row r="1192" spans="1:7" ht="46.8" x14ac:dyDescent="0.25">
      <c r="A1192" s="58" t="s">
        <v>280</v>
      </c>
      <c r="B1192" s="21" t="s">
        <v>63</v>
      </c>
      <c r="C1192" s="35">
        <f>SUM(C1193:C1196)</f>
        <v>55303.3</v>
      </c>
      <c r="D1192" s="35">
        <f>SUM(D1193:D1196)</f>
        <v>54755.9</v>
      </c>
      <c r="E1192" s="35">
        <f>SUM(E1193:E1196)</f>
        <v>54755.9</v>
      </c>
      <c r="F1192" s="35">
        <f>SUM(F1193:F1196)</f>
        <v>63203.8</v>
      </c>
      <c r="G1192" s="55" t="s">
        <v>403</v>
      </c>
    </row>
    <row r="1193" spans="1:7" x14ac:dyDescent="0.3">
      <c r="A1193" s="58"/>
      <c r="B1193" s="13" t="s">
        <v>4</v>
      </c>
      <c r="C1193" s="38">
        <v>0</v>
      </c>
      <c r="D1193" s="38">
        <v>0</v>
      </c>
      <c r="E1193" s="38">
        <v>0</v>
      </c>
      <c r="F1193" s="38">
        <v>0</v>
      </c>
      <c r="G1193" s="56"/>
    </row>
    <row r="1194" spans="1:7" x14ac:dyDescent="0.3">
      <c r="A1194" s="58"/>
      <c r="B1194" s="13" t="s">
        <v>2</v>
      </c>
      <c r="C1194" s="38">
        <v>0</v>
      </c>
      <c r="D1194" s="38">
        <v>0</v>
      </c>
      <c r="E1194" s="38">
        <v>0</v>
      </c>
      <c r="F1194" s="38">
        <v>0</v>
      </c>
      <c r="G1194" s="56"/>
    </row>
    <row r="1195" spans="1:7" x14ac:dyDescent="0.3">
      <c r="A1195" s="58"/>
      <c r="B1195" s="13" t="s">
        <v>3</v>
      </c>
      <c r="C1195" s="38">
        <v>55303.3</v>
      </c>
      <c r="D1195" s="38">
        <v>54755.9</v>
      </c>
      <c r="E1195" s="38">
        <v>54755.9</v>
      </c>
      <c r="F1195" s="38">
        <v>63203.8</v>
      </c>
      <c r="G1195" s="56"/>
    </row>
    <row r="1196" spans="1:7" x14ac:dyDescent="0.3">
      <c r="A1196" s="58"/>
      <c r="B1196" s="13" t="s">
        <v>5</v>
      </c>
      <c r="C1196" s="38">
        <v>0</v>
      </c>
      <c r="D1196" s="38">
        <v>0</v>
      </c>
      <c r="E1196" s="38">
        <v>0</v>
      </c>
      <c r="F1196" s="38">
        <v>0</v>
      </c>
      <c r="G1196" s="57"/>
    </row>
    <row r="1197" spans="1:7" ht="18" customHeight="1" x14ac:dyDescent="0.25">
      <c r="A1197" s="111" t="s">
        <v>332</v>
      </c>
      <c r="B1197" s="112"/>
      <c r="C1197" s="34">
        <f>C1198+C1200+C1203+C1205</f>
        <v>4855742.6500000004</v>
      </c>
      <c r="D1197" s="34">
        <f t="shared" ref="D1197:F1197" si="486">D1198+D1200+D1203+D1205</f>
        <v>4794261.45</v>
      </c>
      <c r="E1197" s="34">
        <f t="shared" si="486"/>
        <v>4694645.95</v>
      </c>
      <c r="F1197" s="34">
        <f t="shared" si="486"/>
        <v>4303082.8500000006</v>
      </c>
      <c r="G1197" s="27"/>
    </row>
    <row r="1198" spans="1:7" x14ac:dyDescent="0.25">
      <c r="A1198" s="118"/>
      <c r="B1198" s="29" t="s">
        <v>287</v>
      </c>
      <c r="C1198" s="35">
        <f>C1207+C1216</f>
        <v>825781.15</v>
      </c>
      <c r="D1198" s="35">
        <f t="shared" ref="D1198:F1198" si="487">D1207+D1216</f>
        <v>825781.15</v>
      </c>
      <c r="E1198" s="35">
        <f t="shared" si="487"/>
        <v>726900.95</v>
      </c>
      <c r="F1198" s="35">
        <f t="shared" si="487"/>
        <v>449122.94999999995</v>
      </c>
      <c r="G1198" s="121"/>
    </row>
    <row r="1199" spans="1:7" x14ac:dyDescent="0.25">
      <c r="A1199" s="119"/>
      <c r="B1199" s="18" t="s">
        <v>259</v>
      </c>
      <c r="C1199" s="35">
        <f>C1208</f>
        <v>567149</v>
      </c>
      <c r="D1199" s="35">
        <f t="shared" ref="D1199:F1199" si="488">D1208</f>
        <v>567149</v>
      </c>
      <c r="E1199" s="35">
        <f t="shared" si="488"/>
        <v>468355.1</v>
      </c>
      <c r="F1199" s="35">
        <f t="shared" si="488"/>
        <v>328888.09999999998</v>
      </c>
      <c r="G1199" s="122"/>
    </row>
    <row r="1200" spans="1:7" x14ac:dyDescent="0.25">
      <c r="A1200" s="119"/>
      <c r="B1200" s="29" t="s">
        <v>60</v>
      </c>
      <c r="C1200" s="35">
        <f t="shared" ref="C1200:C1205" si="489">C1209+C1217</f>
        <v>1764367.6</v>
      </c>
      <c r="D1200" s="35">
        <f t="shared" ref="D1200:F1200" si="490">D1209+D1217</f>
        <v>1763156.2</v>
      </c>
      <c r="E1200" s="35">
        <f t="shared" si="490"/>
        <v>1762994.3</v>
      </c>
      <c r="F1200" s="35">
        <f t="shared" si="490"/>
        <v>1706921.2000000002</v>
      </c>
      <c r="G1200" s="122"/>
    </row>
    <row r="1201" spans="1:7" x14ac:dyDescent="0.25">
      <c r="A1201" s="119"/>
      <c r="B1201" s="18" t="s">
        <v>259</v>
      </c>
      <c r="C1201" s="35">
        <f t="shared" si="489"/>
        <v>20770.5</v>
      </c>
      <c r="D1201" s="35">
        <f t="shared" ref="D1201:F1201" si="491">D1210+D1218</f>
        <v>20770.5</v>
      </c>
      <c r="E1201" s="35">
        <f t="shared" si="491"/>
        <v>20608.599999999999</v>
      </c>
      <c r="F1201" s="35">
        <f t="shared" si="491"/>
        <v>12562.9</v>
      </c>
      <c r="G1201" s="122"/>
    </row>
    <row r="1202" spans="1:7" x14ac:dyDescent="0.25">
      <c r="A1202" s="119"/>
      <c r="B1202" s="18" t="s">
        <v>97</v>
      </c>
      <c r="C1202" s="35">
        <f t="shared" si="489"/>
        <v>84060.6</v>
      </c>
      <c r="D1202" s="35">
        <f t="shared" ref="D1202:F1202" si="492">D1211+D1219</f>
        <v>84060.6</v>
      </c>
      <c r="E1202" s="35">
        <f t="shared" si="492"/>
        <v>84060.6</v>
      </c>
      <c r="F1202" s="35">
        <f t="shared" si="492"/>
        <v>0</v>
      </c>
      <c r="G1202" s="122"/>
    </row>
    <row r="1203" spans="1:7" x14ac:dyDescent="0.25">
      <c r="A1203" s="119"/>
      <c r="B1203" s="29" t="s">
        <v>111</v>
      </c>
      <c r="C1203" s="35">
        <f t="shared" si="489"/>
        <v>2116091.9</v>
      </c>
      <c r="D1203" s="35">
        <f t="shared" ref="D1203:F1203" si="493">D1212+D1220</f>
        <v>2034731.0999999999</v>
      </c>
      <c r="E1203" s="35">
        <f t="shared" si="493"/>
        <v>2034157.7</v>
      </c>
      <c r="F1203" s="35">
        <f t="shared" si="493"/>
        <v>1976765.2999999998</v>
      </c>
      <c r="G1203" s="122"/>
    </row>
    <row r="1204" spans="1:7" x14ac:dyDescent="0.25">
      <c r="A1204" s="119"/>
      <c r="B1204" s="18" t="s">
        <v>336</v>
      </c>
      <c r="C1204" s="35">
        <f t="shared" si="489"/>
        <v>125996.1</v>
      </c>
      <c r="D1204" s="35">
        <f t="shared" ref="D1204:F1204" si="494">D1213+D1221</f>
        <v>122590</v>
      </c>
      <c r="E1204" s="35">
        <f t="shared" si="494"/>
        <v>122085.2</v>
      </c>
      <c r="F1204" s="35">
        <f t="shared" si="494"/>
        <v>0</v>
      </c>
      <c r="G1204" s="122"/>
    </row>
    <row r="1205" spans="1:7" x14ac:dyDescent="0.3">
      <c r="A1205" s="119"/>
      <c r="B1205" s="13" t="s">
        <v>5</v>
      </c>
      <c r="C1205" s="35">
        <f t="shared" si="489"/>
        <v>149502</v>
      </c>
      <c r="D1205" s="35">
        <f t="shared" ref="D1205:F1205" si="495">D1214+D1222</f>
        <v>170593</v>
      </c>
      <c r="E1205" s="35">
        <f t="shared" si="495"/>
        <v>170593</v>
      </c>
      <c r="F1205" s="35">
        <f t="shared" si="495"/>
        <v>170273.40000000002</v>
      </c>
      <c r="G1205" s="122"/>
    </row>
    <row r="1206" spans="1:7" ht="31.2" x14ac:dyDescent="0.25">
      <c r="A1206" s="119"/>
      <c r="B1206" s="30" t="s">
        <v>438</v>
      </c>
      <c r="C1206" s="34">
        <f>C1207+C1209+C1212+C1214</f>
        <v>1351452.9</v>
      </c>
      <c r="D1206" s="34">
        <f t="shared" ref="D1206:F1206" si="496">D1207+D1209+D1212+D1214</f>
        <v>1299367.8999999999</v>
      </c>
      <c r="E1206" s="34">
        <f t="shared" si="496"/>
        <v>1200412.0999999999</v>
      </c>
      <c r="F1206" s="34">
        <f t="shared" si="496"/>
        <v>957937.6</v>
      </c>
      <c r="G1206" s="122"/>
    </row>
    <row r="1207" spans="1:7" x14ac:dyDescent="0.25">
      <c r="A1207" s="119"/>
      <c r="B1207" s="29" t="s">
        <v>287</v>
      </c>
      <c r="C1207" s="33">
        <f>C83+C250+C563+C1035</f>
        <v>771287.5</v>
      </c>
      <c r="D1207" s="33">
        <f t="shared" ref="D1207:F1207" si="497">D83+D250+D563+D1035</f>
        <v>771287.5</v>
      </c>
      <c r="E1207" s="33">
        <f t="shared" si="497"/>
        <v>672493.6</v>
      </c>
      <c r="F1207" s="33">
        <f t="shared" si="497"/>
        <v>394715.6</v>
      </c>
      <c r="G1207" s="122"/>
    </row>
    <row r="1208" spans="1:7" x14ac:dyDescent="0.25">
      <c r="A1208" s="119"/>
      <c r="B1208" s="18" t="s">
        <v>259</v>
      </c>
      <c r="C1208" s="33">
        <f>C251+C1036</f>
        <v>567149</v>
      </c>
      <c r="D1208" s="33">
        <f t="shared" ref="D1208:F1208" si="498">D251+D1036</f>
        <v>567149</v>
      </c>
      <c r="E1208" s="33">
        <f t="shared" si="498"/>
        <v>468355.1</v>
      </c>
      <c r="F1208" s="33">
        <f t="shared" si="498"/>
        <v>328888.09999999998</v>
      </c>
      <c r="G1208" s="122"/>
    </row>
    <row r="1209" spans="1:7" x14ac:dyDescent="0.25">
      <c r="A1209" s="119"/>
      <c r="B1209" s="29" t="s">
        <v>60</v>
      </c>
      <c r="C1209" s="33">
        <f>C84+C252+C564+C914+C1037</f>
        <v>357155.7</v>
      </c>
      <c r="D1209" s="33">
        <f t="shared" ref="D1209:F1209" si="499">D84+D252+D564+D914+D1037</f>
        <v>357155.7</v>
      </c>
      <c r="E1209" s="33">
        <f t="shared" si="499"/>
        <v>356993.8</v>
      </c>
      <c r="F1209" s="33">
        <f t="shared" si="499"/>
        <v>367618.4</v>
      </c>
      <c r="G1209" s="122"/>
    </row>
    <row r="1210" spans="1:7" x14ac:dyDescent="0.25">
      <c r="A1210" s="119"/>
      <c r="B1210" s="18" t="s">
        <v>259</v>
      </c>
      <c r="C1210" s="33">
        <f>C253</f>
        <v>12534.8</v>
      </c>
      <c r="D1210" s="33">
        <f t="shared" ref="D1210:F1210" si="500">D253</f>
        <v>12534.8</v>
      </c>
      <c r="E1210" s="33">
        <f t="shared" si="500"/>
        <v>12372.9</v>
      </c>
      <c r="F1210" s="33">
        <f t="shared" si="500"/>
        <v>12372.9</v>
      </c>
      <c r="G1210" s="122"/>
    </row>
    <row r="1211" spans="1:7" x14ac:dyDescent="0.25">
      <c r="A1211" s="119"/>
      <c r="B1211" s="18" t="s">
        <v>97</v>
      </c>
      <c r="C1211" s="33">
        <f>C85+C254+C915</f>
        <v>19375.400000000001</v>
      </c>
      <c r="D1211" s="33">
        <f t="shared" ref="D1211:F1211" si="501">D85+D254+D915</f>
        <v>19375.400000000001</v>
      </c>
      <c r="E1211" s="33">
        <f t="shared" si="501"/>
        <v>19375.400000000001</v>
      </c>
      <c r="F1211" s="33">
        <f t="shared" si="501"/>
        <v>0</v>
      </c>
      <c r="G1211" s="122"/>
    </row>
    <row r="1212" spans="1:7" x14ac:dyDescent="0.25">
      <c r="A1212" s="119"/>
      <c r="B1212" s="29" t="s">
        <v>111</v>
      </c>
      <c r="C1212" s="33">
        <f>C86+C255+C565+C916+C1038</f>
        <v>170517.30000000002</v>
      </c>
      <c r="D1212" s="33">
        <f t="shared" ref="D1212:F1212" si="502">D86+D255+D565+D916+D1038</f>
        <v>97529.7</v>
      </c>
      <c r="E1212" s="33">
        <f t="shared" si="502"/>
        <v>97529.7</v>
      </c>
      <c r="F1212" s="33">
        <f t="shared" si="502"/>
        <v>122208.6</v>
      </c>
      <c r="G1212" s="122"/>
    </row>
    <row r="1213" spans="1:7" x14ac:dyDescent="0.25">
      <c r="A1213" s="119"/>
      <c r="B1213" s="18" t="s">
        <v>336</v>
      </c>
      <c r="C1213" s="33">
        <f>C87+C256+C566+C1039</f>
        <v>33808.400000000001</v>
      </c>
      <c r="D1213" s="33">
        <f t="shared" ref="D1213:F1213" si="503">D87+D256+D566+D1039</f>
        <v>31902.399999999998</v>
      </c>
      <c r="E1213" s="33">
        <f t="shared" si="503"/>
        <v>31902.399999999998</v>
      </c>
      <c r="F1213" s="33">
        <f t="shared" si="503"/>
        <v>0</v>
      </c>
      <c r="G1213" s="122"/>
    </row>
    <row r="1214" spans="1:7" x14ac:dyDescent="0.25">
      <c r="A1214" s="119"/>
      <c r="B1214" s="29" t="s">
        <v>6</v>
      </c>
      <c r="C1214" s="33">
        <f>C88+C257+C567+C917+C1040</f>
        <v>52492.4</v>
      </c>
      <c r="D1214" s="33">
        <f t="shared" ref="D1214:F1214" si="504">D88+D257+D567+D917+D1040</f>
        <v>73395</v>
      </c>
      <c r="E1214" s="33">
        <f t="shared" si="504"/>
        <v>73395</v>
      </c>
      <c r="F1214" s="33">
        <f t="shared" si="504"/>
        <v>73395</v>
      </c>
      <c r="G1214" s="122"/>
    </row>
    <row r="1215" spans="1:7" x14ac:dyDescent="0.25">
      <c r="A1215" s="119"/>
      <c r="B1215" s="30" t="s">
        <v>439</v>
      </c>
      <c r="C1215" s="34">
        <f>C1216+C1217+C1220+C1222</f>
        <v>3504289.7500000005</v>
      </c>
      <c r="D1215" s="34">
        <f t="shared" ref="D1215:F1215" si="505">D1216+D1217+D1220+D1222</f>
        <v>3494893.55</v>
      </c>
      <c r="E1215" s="34">
        <f t="shared" si="505"/>
        <v>3494233.85</v>
      </c>
      <c r="F1215" s="34">
        <f t="shared" si="505"/>
        <v>3345145.2499999995</v>
      </c>
      <c r="G1215" s="122"/>
    </row>
    <row r="1216" spans="1:7" x14ac:dyDescent="0.25">
      <c r="A1216" s="119"/>
      <c r="B1216" s="29" t="s">
        <v>7</v>
      </c>
      <c r="C1216" s="33">
        <f>C21+C90+C259+C569+C730+C840+C883+C919+C1042+C1137+C1176</f>
        <v>54493.65</v>
      </c>
      <c r="D1216" s="33">
        <f t="shared" ref="D1216:F1216" si="506">D21+D90+D259+D569+D730+D840+D883+D919+D1042+D1137+D1176</f>
        <v>54493.65</v>
      </c>
      <c r="E1216" s="33">
        <f t="shared" si="506"/>
        <v>54407.35</v>
      </c>
      <c r="F1216" s="33">
        <f t="shared" si="506"/>
        <v>54407.35</v>
      </c>
      <c r="G1216" s="122"/>
    </row>
    <row r="1217" spans="1:7" x14ac:dyDescent="0.25">
      <c r="A1217" s="119"/>
      <c r="B1217" s="29" t="s">
        <v>60</v>
      </c>
      <c r="C1217" s="33">
        <f>C22+C91+C260+C570+C731+C841+C884+C920+C1043+C1138+C1177</f>
        <v>1407211.9000000001</v>
      </c>
      <c r="D1217" s="33">
        <f t="shared" ref="D1217:F1217" si="507">D22+D91+D260+D570+D731+D841+D884+D920+D1043+D1138+D1177</f>
        <v>1406000.5</v>
      </c>
      <c r="E1217" s="33">
        <f t="shared" si="507"/>
        <v>1406000.5</v>
      </c>
      <c r="F1217" s="33">
        <f t="shared" si="507"/>
        <v>1339302.8</v>
      </c>
      <c r="G1217" s="122"/>
    </row>
    <row r="1218" spans="1:7" x14ac:dyDescent="0.25">
      <c r="A1218" s="119"/>
      <c r="B1218" s="18" t="s">
        <v>259</v>
      </c>
      <c r="C1218" s="33">
        <f>C261+C1044</f>
        <v>8235.7000000000007</v>
      </c>
      <c r="D1218" s="33">
        <f t="shared" ref="D1218:F1218" si="508">D261+D1044</f>
        <v>8235.7000000000007</v>
      </c>
      <c r="E1218" s="33">
        <f t="shared" si="508"/>
        <v>8235.7000000000007</v>
      </c>
      <c r="F1218" s="33">
        <f t="shared" si="508"/>
        <v>190</v>
      </c>
      <c r="G1218" s="122"/>
    </row>
    <row r="1219" spans="1:7" x14ac:dyDescent="0.25">
      <c r="A1219" s="119"/>
      <c r="B1219" s="18" t="s">
        <v>97</v>
      </c>
      <c r="C1219" s="33">
        <f>C92+C262</f>
        <v>64685.200000000004</v>
      </c>
      <c r="D1219" s="33">
        <f t="shared" ref="D1219:F1219" si="509">D92+D262</f>
        <v>64685.200000000004</v>
      </c>
      <c r="E1219" s="33">
        <f t="shared" si="509"/>
        <v>64685.200000000004</v>
      </c>
      <c r="F1219" s="33">
        <f t="shared" si="509"/>
        <v>0</v>
      </c>
      <c r="G1219" s="122"/>
    </row>
    <row r="1220" spans="1:7" x14ac:dyDescent="0.25">
      <c r="A1220" s="119"/>
      <c r="B1220" s="29" t="s">
        <v>111</v>
      </c>
      <c r="C1220" s="33">
        <f>C23+C93+C263+C571+C732+C842+C885+C921+C1045+C1139+C1178</f>
        <v>1945574.6</v>
      </c>
      <c r="D1220" s="33">
        <f t="shared" ref="D1220:F1220" si="510">D23+D93+D263+D571+D732+D842+D885+D921+D1045+D1139+D1178</f>
        <v>1937201.4</v>
      </c>
      <c r="E1220" s="33">
        <f t="shared" si="510"/>
        <v>1936628</v>
      </c>
      <c r="F1220" s="33">
        <f t="shared" si="510"/>
        <v>1854556.6999999997</v>
      </c>
      <c r="G1220" s="122"/>
    </row>
    <row r="1221" spans="1:7" x14ac:dyDescent="0.25">
      <c r="A1221" s="119"/>
      <c r="B1221" s="18" t="s">
        <v>97</v>
      </c>
      <c r="C1221" s="33">
        <f>C94+C264+C572+C733+C843+C886+C922+C1046+C1140+C1179</f>
        <v>92187.700000000012</v>
      </c>
      <c r="D1221" s="33">
        <f t="shared" ref="D1221:F1221" si="511">D94+D264+D572+D733+D843+D886+D922+D1046+D1140+D1179</f>
        <v>90687.6</v>
      </c>
      <c r="E1221" s="33">
        <f t="shared" si="511"/>
        <v>90182.8</v>
      </c>
      <c r="F1221" s="33">
        <f t="shared" si="511"/>
        <v>0</v>
      </c>
      <c r="G1221" s="122"/>
    </row>
    <row r="1222" spans="1:7" x14ac:dyDescent="0.25">
      <c r="A1222" s="120"/>
      <c r="B1222" s="29" t="s">
        <v>6</v>
      </c>
      <c r="C1222" s="33">
        <f>C24+C95+C265+C573+C734+C844+C887+C923+C1047+C1141+C1180</f>
        <v>97009.600000000006</v>
      </c>
      <c r="D1222" s="33">
        <f t="shared" ref="D1222:F1222" si="512">D24+D95+D265+D573+D734+D844+D887+D923+D1047+D1141+D1180</f>
        <v>97198</v>
      </c>
      <c r="E1222" s="33">
        <f t="shared" si="512"/>
        <v>97198</v>
      </c>
      <c r="F1222" s="33">
        <f t="shared" si="512"/>
        <v>96878.400000000009</v>
      </c>
      <c r="G1222" s="123"/>
    </row>
  </sheetData>
  <mergeCells count="321">
    <mergeCell ref="A1084:A1102"/>
    <mergeCell ref="A1026:A1047"/>
    <mergeCell ref="A876:A887"/>
    <mergeCell ref="G876:G887"/>
    <mergeCell ref="G924:G935"/>
    <mergeCell ref="G942:G951"/>
    <mergeCell ref="G962:G973"/>
    <mergeCell ref="G985:G996"/>
    <mergeCell ref="G1008:G1019"/>
    <mergeCell ref="G1026:G1047"/>
    <mergeCell ref="G1048:G1061"/>
    <mergeCell ref="G1074:G1078"/>
    <mergeCell ref="G997:G1002"/>
    <mergeCell ref="A952:A956"/>
    <mergeCell ref="G905:G923"/>
    <mergeCell ref="A1048:A1061"/>
    <mergeCell ref="A888:A893"/>
    <mergeCell ref="G96:G116"/>
    <mergeCell ref="G75:G95"/>
    <mergeCell ref="A699:A710"/>
    <mergeCell ref="G699:G710"/>
    <mergeCell ref="G649:G653"/>
    <mergeCell ref="A117:A122"/>
    <mergeCell ref="A133:A137"/>
    <mergeCell ref="A150:A154"/>
    <mergeCell ref="A145:A149"/>
    <mergeCell ref="A155:A159"/>
    <mergeCell ref="G138:G144"/>
    <mergeCell ref="A138:A144"/>
    <mergeCell ref="G615:G620"/>
    <mergeCell ref="A592:A596"/>
    <mergeCell ref="A373:A378"/>
    <mergeCell ref="A379:A384"/>
    <mergeCell ref="A425:A430"/>
    <mergeCell ref="A431:A436"/>
    <mergeCell ref="G486:G491"/>
    <mergeCell ref="A1198:A1222"/>
    <mergeCell ref="G1198:G1222"/>
    <mergeCell ref="A1169:A1180"/>
    <mergeCell ref="A1130:A1141"/>
    <mergeCell ref="G1079:G1083"/>
    <mergeCell ref="G1084:G1102"/>
    <mergeCell ref="G1130:G1141"/>
    <mergeCell ref="G1169:G1180"/>
    <mergeCell ref="G190:G194"/>
    <mergeCell ref="A574:A591"/>
    <mergeCell ref="A556:A573"/>
    <mergeCell ref="A985:A996"/>
    <mergeCell ref="A962:A973"/>
    <mergeCell ref="A942:A951"/>
    <mergeCell ref="A924:A935"/>
    <mergeCell ref="A905:A923"/>
    <mergeCell ref="A833:A844"/>
    <mergeCell ref="G833:G844"/>
    <mergeCell ref="A723:A734"/>
    <mergeCell ref="G723:G734"/>
    <mergeCell ref="G574:G591"/>
    <mergeCell ref="G556:G573"/>
    <mergeCell ref="A654:A663"/>
    <mergeCell ref="G845:G849"/>
    <mergeCell ref="G828:G832"/>
    <mergeCell ref="G679:G683"/>
    <mergeCell ref="G750:G761"/>
    <mergeCell ref="G1068:G1073"/>
    <mergeCell ref="A974:A979"/>
    <mergeCell ref="G850:G854"/>
    <mergeCell ref="G888:G893"/>
    <mergeCell ref="G866:G870"/>
    <mergeCell ref="A1068:A1073"/>
    <mergeCell ref="A850:A854"/>
    <mergeCell ref="A894:A899"/>
    <mergeCell ref="A980:A984"/>
    <mergeCell ref="A997:A1002"/>
    <mergeCell ref="A1062:A1067"/>
    <mergeCell ref="G974:G979"/>
    <mergeCell ref="G871:G875"/>
    <mergeCell ref="G936:G941"/>
    <mergeCell ref="A861:A865"/>
    <mergeCell ref="G1003:G1007"/>
    <mergeCell ref="G855:G860"/>
    <mergeCell ref="G861:G865"/>
    <mergeCell ref="A804:A815"/>
    <mergeCell ref="G804:G815"/>
    <mergeCell ref="A786:A797"/>
    <mergeCell ref="A322:A326"/>
    <mergeCell ref="A297:A302"/>
    <mergeCell ref="A303:A308"/>
    <mergeCell ref="A627:A631"/>
    <mergeCell ref="G597:G601"/>
    <mergeCell ref="A679:A683"/>
    <mergeCell ref="A664:A668"/>
    <mergeCell ref="A649:A653"/>
    <mergeCell ref="A684:A688"/>
    <mergeCell ref="G602:G606"/>
    <mergeCell ref="G454:G463"/>
    <mergeCell ref="G373:G378"/>
    <mergeCell ref="G379:G384"/>
    <mergeCell ref="G425:G430"/>
    <mergeCell ref="G337:G342"/>
    <mergeCell ref="A367:A372"/>
    <mergeCell ref="A360:A366"/>
    <mergeCell ref="G798:G803"/>
    <mergeCell ref="G431:G436"/>
    <mergeCell ref="G492:G503"/>
    <mergeCell ref="A474:A485"/>
    <mergeCell ref="G474:G485"/>
    <mergeCell ref="A454:A463"/>
    <mergeCell ref="G745:G749"/>
    <mergeCell ref="G780:G785"/>
    <mergeCell ref="G762:G767"/>
    <mergeCell ref="G786:G797"/>
    <mergeCell ref="A768:A779"/>
    <mergeCell ref="G768:G779"/>
    <mergeCell ref="A750:A761"/>
    <mergeCell ref="A1197:B1197"/>
    <mergeCell ref="A866:A870"/>
    <mergeCell ref="G1159:G1163"/>
    <mergeCell ref="G1125:G1129"/>
    <mergeCell ref="A957:A961"/>
    <mergeCell ref="A1020:A1025"/>
    <mergeCell ref="A1003:A1007"/>
    <mergeCell ref="G1109:G1113"/>
    <mergeCell ref="G1114:G1119"/>
    <mergeCell ref="G1120:G1124"/>
    <mergeCell ref="G952:G956"/>
    <mergeCell ref="G957:G961"/>
    <mergeCell ref="G980:G984"/>
    <mergeCell ref="A936:A941"/>
    <mergeCell ref="A1103:A1108"/>
    <mergeCell ref="A1192:A1196"/>
    <mergeCell ref="A1187:A1191"/>
    <mergeCell ref="A871:A875"/>
    <mergeCell ref="G1020:G1025"/>
    <mergeCell ref="G894:G904"/>
    <mergeCell ref="G1062:G1067"/>
    <mergeCell ref="A1164:A1168"/>
    <mergeCell ref="A1008:A1019"/>
    <mergeCell ref="G1164:G1168"/>
    <mergeCell ref="G1103:G1108"/>
    <mergeCell ref="A1114:A1119"/>
    <mergeCell ref="G1147:G1152"/>
    <mergeCell ref="A1147:A1152"/>
    <mergeCell ref="G1181:G1186"/>
    <mergeCell ref="G1187:G1191"/>
    <mergeCell ref="A1181:A1186"/>
    <mergeCell ref="A1120:A1124"/>
    <mergeCell ref="A1159:A1163"/>
    <mergeCell ref="A1153:A1158"/>
    <mergeCell ref="A1125:A1129"/>
    <mergeCell ref="A1109:A1113"/>
    <mergeCell ref="G123:G127"/>
    <mergeCell ref="G128:G132"/>
    <mergeCell ref="G133:G137"/>
    <mergeCell ref="G145:G154"/>
    <mergeCell ref="A1074:A1078"/>
    <mergeCell ref="A1079:A1083"/>
    <mergeCell ref="G1153:G1158"/>
    <mergeCell ref="G1142:G1146"/>
    <mergeCell ref="A1142:A1146"/>
    <mergeCell ref="G632:G637"/>
    <mergeCell ref="G592:G596"/>
    <mergeCell ref="G155:G159"/>
    <mergeCell ref="A128:A132"/>
    <mergeCell ref="A123:A127"/>
    <mergeCell ref="G303:G308"/>
    <mergeCell ref="G360:G366"/>
    <mergeCell ref="G367:G372"/>
    <mergeCell ref="G235:G239"/>
    <mergeCell ref="G292:G296"/>
    <mergeCell ref="G297:G302"/>
    <mergeCell ref="G225:G229"/>
    <mergeCell ref="G309:G314"/>
    <mergeCell ref="A816:A821"/>
    <mergeCell ref="A900:A904"/>
    <mergeCell ref="A1:G1"/>
    <mergeCell ref="A35:A39"/>
    <mergeCell ref="A70:A74"/>
    <mergeCell ref="A65:A69"/>
    <mergeCell ref="G50:G54"/>
    <mergeCell ref="G35:G39"/>
    <mergeCell ref="G65:G69"/>
    <mergeCell ref="G70:G74"/>
    <mergeCell ref="A50:A54"/>
    <mergeCell ref="A40:A49"/>
    <mergeCell ref="G40:G49"/>
    <mergeCell ref="A25:A34"/>
    <mergeCell ref="G25:G34"/>
    <mergeCell ref="G5:G24"/>
    <mergeCell ref="A5:A24"/>
    <mergeCell ref="A55:A64"/>
    <mergeCell ref="G55:G64"/>
    <mergeCell ref="A855:A860"/>
    <mergeCell ref="A780:A785"/>
    <mergeCell ref="A798:A803"/>
    <mergeCell ref="A762:A767"/>
    <mergeCell ref="A745:A749"/>
    <mergeCell ref="G354:G359"/>
    <mergeCell ref="G348:G353"/>
    <mergeCell ref="A602:A606"/>
    <mergeCell ref="A615:A620"/>
    <mergeCell ref="A464:A468"/>
    <mergeCell ref="G551:G555"/>
    <mergeCell ref="G535:G540"/>
    <mergeCell ref="A486:A491"/>
    <mergeCell ref="A504:A508"/>
    <mergeCell ref="A514:A518"/>
    <mergeCell ref="G822:G827"/>
    <mergeCell ref="G654:G663"/>
    <mergeCell ref="A828:A832"/>
    <mergeCell ref="A822:A827"/>
    <mergeCell ref="G664:G668"/>
    <mergeCell ref="G669:G673"/>
    <mergeCell ref="G694:G698"/>
    <mergeCell ref="A535:A540"/>
    <mergeCell ref="A492:A503"/>
    <mergeCell ref="A845:A849"/>
    <mergeCell ref="G315:G321"/>
    <mergeCell ref="G332:G336"/>
    <mergeCell ref="A332:A336"/>
    <mergeCell ref="G343:G347"/>
    <mergeCell ref="A343:A347"/>
    <mergeCell ref="A337:A342"/>
    <mergeCell ref="G689:G693"/>
    <mergeCell ref="G674:G678"/>
    <mergeCell ref="G684:G688"/>
    <mergeCell ref="G711:G716"/>
    <mergeCell ref="G717:G722"/>
    <mergeCell ref="G816:G821"/>
    <mergeCell ref="A735:A744"/>
    <mergeCell ref="G735:G744"/>
    <mergeCell ref="A541:A550"/>
    <mergeCell ref="G541:G550"/>
    <mergeCell ref="A391:A396"/>
    <mergeCell ref="A397:A403"/>
    <mergeCell ref="A385:A390"/>
    <mergeCell ref="G391:G396"/>
    <mergeCell ref="G397:G403"/>
    <mergeCell ref="A669:A673"/>
    <mergeCell ref="A674:A678"/>
    <mergeCell ref="A160:A164"/>
    <mergeCell ref="G160:G164"/>
    <mergeCell ref="G165:G170"/>
    <mergeCell ref="A190:A194"/>
    <mergeCell ref="A165:A170"/>
    <mergeCell ref="A205:A209"/>
    <mergeCell ref="A210:A214"/>
    <mergeCell ref="A292:A296"/>
    <mergeCell ref="A215:A219"/>
    <mergeCell ref="A235:A239"/>
    <mergeCell ref="A171:A177"/>
    <mergeCell ref="A178:A184"/>
    <mergeCell ref="A185:A189"/>
    <mergeCell ref="A225:A229"/>
    <mergeCell ref="A220:A224"/>
    <mergeCell ref="G171:G177"/>
    <mergeCell ref="G178:G184"/>
    <mergeCell ref="G185:G189"/>
    <mergeCell ref="G215:G219"/>
    <mergeCell ref="G220:G224"/>
    <mergeCell ref="G266:G291"/>
    <mergeCell ref="G240:G265"/>
    <mergeCell ref="A195:A204"/>
    <mergeCell ref="G195:G204"/>
    <mergeCell ref="G117:G122"/>
    <mergeCell ref="G322:G326"/>
    <mergeCell ref="G327:G331"/>
    <mergeCell ref="A327:A331"/>
    <mergeCell ref="G519:G528"/>
    <mergeCell ref="G210:G214"/>
    <mergeCell ref="G205:G209"/>
    <mergeCell ref="A509:A513"/>
    <mergeCell ref="G509:G513"/>
    <mergeCell ref="G418:G424"/>
    <mergeCell ref="G514:G518"/>
    <mergeCell ref="G230:G234"/>
    <mergeCell ref="A230:A234"/>
    <mergeCell ref="G449:G453"/>
    <mergeCell ref="A348:A353"/>
    <mergeCell ref="G404:G411"/>
    <mergeCell ref="A404:A411"/>
    <mergeCell ref="G464:G468"/>
    <mergeCell ref="A354:A359"/>
    <mergeCell ref="G443:G448"/>
    <mergeCell ref="A240:A265"/>
    <mergeCell ref="A266:A291"/>
    <mergeCell ref="A309:A314"/>
    <mergeCell ref="A315:A321"/>
    <mergeCell ref="A607:A614"/>
    <mergeCell ref="A597:A601"/>
    <mergeCell ref="A621:A626"/>
    <mergeCell ref="A632:A637"/>
    <mergeCell ref="A643:A648"/>
    <mergeCell ref="A638:A642"/>
    <mergeCell ref="G621:G626"/>
    <mergeCell ref="G627:G631"/>
    <mergeCell ref="G638:G642"/>
    <mergeCell ref="G607:G614"/>
    <mergeCell ref="A75:A95"/>
    <mergeCell ref="A96:A116"/>
    <mergeCell ref="G1192:G1196"/>
    <mergeCell ref="A711:A716"/>
    <mergeCell ref="G412:G417"/>
    <mergeCell ref="A437:A442"/>
    <mergeCell ref="G385:G390"/>
    <mergeCell ref="G504:G508"/>
    <mergeCell ref="A717:A722"/>
    <mergeCell ref="A519:A523"/>
    <mergeCell ref="A524:A528"/>
    <mergeCell ref="A529:A534"/>
    <mergeCell ref="G529:G534"/>
    <mergeCell ref="A551:A555"/>
    <mergeCell ref="A412:A417"/>
    <mergeCell ref="A418:A424"/>
    <mergeCell ref="A469:A473"/>
    <mergeCell ref="G469:G473"/>
    <mergeCell ref="G643:G648"/>
    <mergeCell ref="G437:G442"/>
    <mergeCell ref="A443:A448"/>
    <mergeCell ref="A449:A453"/>
    <mergeCell ref="A689:A693"/>
    <mergeCell ref="A694:A698"/>
  </mergeCells>
  <phoneticPr fontId="8" type="noConversion"/>
  <pageMargins left="0.23622047244094491" right="0.19685039370078741" top="0.35433070866141736" bottom="0.19685039370078741" header="0.31496062992125984" footer="0.23622047244094491"/>
  <pageSetup paperSize="9" scale="73" orientation="landscape" r:id="rId1"/>
  <headerFooter alignWithMargins="0">
    <oddFooter>&amp;R&amp;P</oddFooter>
  </headerFooter>
  <rowBreaks count="24" manualBreakCount="24">
    <brk id="116" max="5" man="1"/>
    <brk id="164" max="5" man="1"/>
    <brk id="214" max="5" man="1"/>
    <brk id="234" max="5" man="1"/>
    <brk id="296" max="5" man="1"/>
    <brk id="384" max="6" man="1"/>
    <brk id="417" max="6" man="1"/>
    <brk id="448" max="5" man="1"/>
    <brk id="491" max="6" man="1"/>
    <brk id="518" max="6" man="1"/>
    <brk id="540" max="6" man="1"/>
    <brk id="596" max="6" man="1"/>
    <brk id="614" max="6" man="1"/>
    <brk id="648" max="6" man="1"/>
    <brk id="683" max="5" man="1"/>
    <brk id="716" max="5" man="1"/>
    <brk id="761" max="5" man="1"/>
    <brk id="803" max="6" man="1"/>
    <brk id="844" max="5" man="1"/>
    <brk id="870" max="5" man="1"/>
    <brk id="956" max="5" man="1"/>
    <brk id="1124" max="5" man="1"/>
    <brk id="1158" max="6" man="1"/>
    <brk id="119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Лист5</vt:lpstr>
      <vt:lpstr>Лист5!Заголовки_для_печати</vt:lpstr>
      <vt:lpstr>Лист5!Область_печати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Баженова Александра Александровна</cp:lastModifiedBy>
  <cp:lastPrinted>2016-03-24T05:55:48Z</cp:lastPrinted>
  <dcterms:created xsi:type="dcterms:W3CDTF">1996-10-08T23:32:33Z</dcterms:created>
  <dcterms:modified xsi:type="dcterms:W3CDTF">2018-12-17T00:02:54Z</dcterms:modified>
</cp:coreProperties>
</file>